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共有（情報系）\上下水道部\業務課\上水道\庶務課\経営比較分析表\R2\"/>
    </mc:Choice>
  </mc:AlternateContent>
  <workbookProtection workbookAlgorithmName="SHA-512" workbookHashValue="ZmfkCSciyNX99uQ6EUOs2AoL6oMPvCEFShnueB6IXWmElv6BO32N5+phdOVB3LXo5eHNeVRw4R66Xq0EPteX8w==" workbookSaltValue="8hLfvMyaeQmURsuKGBahsg==" workbookSpinCount="100000" lockStructure="1"/>
  <bookViews>
    <workbookView xWindow="0" yWindow="0" windowWidth="20490" windowHeight="7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<sst xmlns="http://schemas.openxmlformats.org/spreadsheetml/2006/main" count="228" uniqueCount="113">
  <si>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</si>
  <si>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</si>
  <si>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</si>
  <si>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</si>
  <si>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</si>
  <si>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</si>
  <si>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</si>
  <si>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</si>
  <si>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</si>
  <si>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</si>
  <si>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</si>
  <si>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</si>
  <si>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</si>
  <si>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</si>
  <si>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</si>
  <si>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</si>
  <si>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</si>
  <si>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</si>
  <si>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</si>
  <si>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</si>
  <si>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</si>
  <si>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</si>
  <si>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</si>
  <si>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</si>
  <si>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</si>
  <si>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</si>
  <si>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</si>
  <si>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</si>
  <si>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</si>
  <si>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</si>
  <si>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</si>
  <si>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</si>
  <si>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</si>
  <si>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</si>
  <si>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</si>
  <si>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</si>
  <si>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</si>
  <si>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</si>
  <si>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</si>
  <si>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</si>
  <si>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</si>
  <si>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</si>
  <si>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</si>
  <si>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</si>
  <si>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</si>
  <si>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</si>
  <si>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</si>
  <si>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</si>
  <si>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</si>
  <si>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</si>
  <si>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</si>
  <si>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</si>
  <si>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</si>
  <si>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</si>
  <si>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</si>
  <si>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</si>
  <si>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</si>
  <si>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</si>
  <si>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</si>
  <si>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</si>
  <si>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</si>
  <si>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</si>
  <si>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</si>
  <si>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</si>
  <si>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</si>
  <si>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</si>
  <si>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</si>
  <si>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</si>
  <si>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</si>
  <si>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</si>
  <si>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</si>
  <si>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</si>
  <si>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</si>
  <si>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</si>
  <si>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</si>
  <si>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</si>
  <si>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</si>
  <si>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</si>
  <si>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</si>
  <si>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</si>
  <si>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</si>
  <si>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</si>
  <si>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</si>
  <si>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</si>
  <si>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</si>
  <si>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</si>
  <si>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</si>
  <si>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</si>
  <si>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</si>
  <si>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</si>
  <si>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</si>
  <si>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</si>
  <si>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</si>
  <si>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広陵町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</si>
  <si>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</si>
  <si>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</si>
  <si>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</si>
  <si>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</si>
  <si>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</si>
  <si>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</si>
  <si>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</si>
  <si>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</si>
  <si>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</si>
  <si>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</si>
  <si>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</si>
  <si>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</si>
  <si>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</si>
  <si>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</si>
  <si>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</si>
  <si>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</si>
  <si>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②管路経年化率が類似団体と比べて高い割合であり、昭和３２年４月に供用開始して以来６３年が経過し、法定耐用年数を超えている資産が多い。更新計画に沿って、管路の更新を行っているところである。
　③管路更新率が前年に引き続き低いが、大口径の管の更新を行っているためであり、大口径管の更新が終われば口径の小さい管の更新を行っていく予定であるので、更新率は伸びる見込みである。</t>
    <phoneticPr fontId="4"/>
  </si>
  <si>
    <t xml:space="preserve">　①経常収支比率は南郷浄水場解体による資産減耗費の増加により経常費用が増加したため１００％を下回った。
　⑤料金回収率が１００％を下回っており、給水に係る費用が水道料金以外の収入で賄われているといえる。今後、給水人口の減少や節水による給水量の減少による給水収益の減収が見込まれるため、維持修繕や運営に係るコストの見直し及び料金改定に取り組む必要がある。
　⑥給水原価が高くなっているのは、南郷浄水場解体による資産減耗費の増加により経常費用が増加したためである。
　⑦施設利用率が低く、今後、給水人口の減少も見込まれるため施設の規模や遊休状態を把握し、必要に応じてダウンサイジング等を行う必要がある。
</t>
    <rPh sb="2" eb="4">
      <t>ケイジョウ</t>
    </rPh>
    <rPh sb="4" eb="6">
      <t>シュウシ</t>
    </rPh>
    <rPh sb="6" eb="8">
      <t>ヒリツ</t>
    </rPh>
    <rPh sb="9" eb="11">
      <t>ナンゴウ</t>
    </rPh>
    <rPh sb="11" eb="14">
      <t>ジョウスイジョウ</t>
    </rPh>
    <rPh sb="14" eb="16">
      <t>カイタイ</t>
    </rPh>
    <rPh sb="19" eb="21">
      <t>シサン</t>
    </rPh>
    <rPh sb="21" eb="23">
      <t>ゲンモウ</t>
    </rPh>
    <rPh sb="23" eb="24">
      <t>ヒ</t>
    </rPh>
    <rPh sb="25" eb="27">
      <t>ゾウカ</t>
    </rPh>
    <rPh sb="30" eb="32">
      <t>ケイジョウ</t>
    </rPh>
    <rPh sb="32" eb="34">
      <t>ヒヨウ</t>
    </rPh>
    <rPh sb="35" eb="37">
      <t>ゾウカ</t>
    </rPh>
    <rPh sb="46" eb="48">
      <t>シタマワ</t>
    </rPh>
    <rPh sb="161" eb="162">
      <t>オヨ</t>
    </rPh>
    <rPh sb="163" eb="165">
      <t>リョウキン</t>
    </rPh>
    <rPh sb="165" eb="167">
      <t>カイテイ</t>
    </rPh>
    <rPh sb="187" eb="188">
      <t>タカ</t>
    </rPh>
    <rPh sb="218" eb="220">
      <t>ケイジョウ</t>
    </rPh>
    <phoneticPr fontId="4"/>
  </si>
  <si>
    <t>　経常収支比率が１００％を下回っているが、令和２年度に行った浄水場解体のためであり、今後は回復する見込である。
　料金回収率が１００％下回っていることから、料金改定や更なる経費削減に取り組む必要がある。
　更新計画に沿って、順次、管路の更新を行っているが、管路経年化率が高いため、早急な検討が必要である。
 給水人口の減少や管路更新事業などにより、現行の料金収入では今後ますます不足が生じてくると考えられる。効率的な事業運営や施設更新に取り組みながら企業債の借入や料金改定も視野に入れる必要がある。</t>
    <rPh sb="1" eb="7">
      <t>ケイジョウシュウシヒリツ</t>
    </rPh>
    <rPh sb="13" eb="15">
      <t>シタマワ</t>
    </rPh>
    <rPh sb="21" eb="23">
      <t>レイワ</t>
    </rPh>
    <rPh sb="24" eb="26">
      <t>ネンド</t>
    </rPh>
    <rPh sb="27" eb="28">
      <t>オコナ</t>
    </rPh>
    <rPh sb="30" eb="33">
      <t>ジョウスイジョウ</t>
    </rPh>
    <rPh sb="33" eb="35">
      <t>カイタイ</t>
    </rPh>
    <rPh sb="42" eb="44">
      <t>コンゴ</t>
    </rPh>
    <rPh sb="45" eb="47">
      <t>カイフク</t>
    </rPh>
    <rPh sb="49" eb="51">
      <t>ミコミ</t>
    </rPh>
    <rPh sb="57" eb="62">
      <t>リョウキンカイシュウリツ</t>
    </rPh>
    <rPh sb="67" eb="69">
      <t>シタマワ</t>
    </rPh>
    <rPh sb="78" eb="80">
      <t>リョウキン</t>
    </rPh>
    <rPh sb="80" eb="82">
      <t>カイテイ</t>
    </rPh>
    <rPh sb="83" eb="84">
      <t>サラ</t>
    </rPh>
    <rPh sb="86" eb="88">
      <t>ケイヒ</t>
    </rPh>
    <rPh sb="88" eb="90">
      <t>サクゲン</t>
    </rPh>
    <rPh sb="91" eb="92">
      <t>ト</t>
    </rPh>
    <rPh sb="93" eb="94">
      <t>ク</t>
    </rPh>
    <rPh sb="95" eb="97">
      <t>ヒツヨウ</t>
    </rPh>
    <rPh sb="104" eb="106">
      <t>コウシン</t>
    </rPh>
    <rPh sb="106" eb="108">
      <t>ケイカク</t>
    </rPh>
    <rPh sb="109" eb="110">
      <t>ソ</t>
    </rPh>
    <rPh sb="113" eb="115">
      <t>ジュンジ</t>
    </rPh>
    <rPh sb="116" eb="118">
      <t>カンロ</t>
    </rPh>
    <rPh sb="119" eb="121">
      <t>コウシン</t>
    </rPh>
    <rPh sb="122" eb="123">
      <t>オコナ</t>
    </rPh>
    <rPh sb="129" eb="131">
      <t>カンロ</t>
    </rPh>
    <rPh sb="131" eb="133">
      <t>ケイネン</t>
    </rPh>
    <rPh sb="133" eb="134">
      <t>カ</t>
    </rPh>
    <rPh sb="134" eb="135">
      <t>リツ</t>
    </rPh>
    <rPh sb="136" eb="137">
      <t>タカ</t>
    </rPh>
    <rPh sb="141" eb="143">
      <t>ソウキュウ</t>
    </rPh>
    <rPh sb="144" eb="146">
      <t>ケントウ</t>
    </rPh>
    <rPh sb="147" eb="149">
      <t>ヒツヨウ</t>
    </rPh>
    <rPh sb="156" eb="158">
      <t>キュウスイ</t>
    </rPh>
    <rPh sb="158" eb="160">
      <t>ジンコウ</t>
    </rPh>
    <rPh sb="161" eb="163">
      <t>ゲンショウ</t>
    </rPh>
    <rPh sb="164" eb="166">
      <t>カンロ</t>
    </rPh>
    <rPh sb="166" eb="168">
      <t>コウシン</t>
    </rPh>
    <rPh sb="168" eb="170">
      <t>ジギョウ</t>
    </rPh>
    <rPh sb="176" eb="178">
      <t>ゲンコウ</t>
    </rPh>
    <rPh sb="179" eb="181">
      <t>リョウキン</t>
    </rPh>
    <rPh sb="181" eb="183">
      <t>シュウニュウ</t>
    </rPh>
    <rPh sb="185" eb="187">
      <t>コンゴ</t>
    </rPh>
    <rPh sb="191" eb="193">
      <t>フソク</t>
    </rPh>
    <rPh sb="194" eb="195">
      <t>ショウ</t>
    </rPh>
    <rPh sb="200" eb="201">
      <t>カンガ</t>
    </rPh>
    <rPh sb="206" eb="209">
      <t>コウリツテキ</t>
    </rPh>
    <rPh sb="210" eb="212">
      <t>ジギョウ</t>
    </rPh>
    <rPh sb="212" eb="214">
      <t>ウンエイ</t>
    </rPh>
    <rPh sb="215" eb="217">
      <t>シセツ</t>
    </rPh>
    <rPh sb="217" eb="219">
      <t>コウシン</t>
    </rPh>
    <rPh sb="220" eb="221">
      <t>ト</t>
    </rPh>
    <rPh sb="222" eb="223">
      <t>ク</t>
    </rPh>
    <rPh sb="227" eb="230">
      <t>キギョウサイ</t>
    </rPh>
    <rPh sb="231" eb="233">
      <t>カリイレ</t>
    </rPh>
    <rPh sb="234" eb="236">
      <t>リョウキン</t>
    </rPh>
    <rPh sb="236" eb="238">
      <t>カイテイ</t>
    </rPh>
    <rPh sb="239" eb="241">
      <t>シヤ</t>
    </rPh>
    <rPh sb="242" eb="243">
      <t>イ</t>
    </rPh>
    <rPh sb="245" eb="2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</si>
</sst>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1.35</c:v>
                </c:pt>
                <c:pt idx="1">
                  <c:v>0.84</c:v>
                </c:pt>
                <c:pt idx="2">
                  <c:v>0.4</c:v>
                </c:pt>
                <c:pt idx="3">
                  <c:v>0.33</c:v>
                </c:pt>
                <c:pt idx="4">
                  <c:v>0.18</c:v>
                </c:pt>
              </c:numCache>
            </c:numRef>
          </c:val>
          <c:extLst>
            <c:ext xmlns:c16="http://schemas.microsoft.com/office/drawing/2014/chart" uri="{C3380CC4-5D6E-409C-BE32-E72D297353CC}">
              <c16:uniqueId val="{00000000-73B5-4729-9EF3-C6A4B5F601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3B5-4729-9EF3-C6A4B5F601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55.86</c:v>
                </c:pt>
                <c:pt idx="1">
                  <c:v>56.94</c:v>
                </c:pt>
                <c:pt idx="2">
                  <c:v>55.34</c:v>
                </c:pt>
                <c:pt idx="3">
                  <c:v>56.24</c:v>
                </c:pt>
                <c:pt idx="4">
                  <c:v>58.27</c:v>
                </c:pt>
              </c:numCache>
            </c:numRef>
          </c:val>
          <c:extLst>
            <c:ext xmlns:c16="http://schemas.microsoft.com/office/drawing/2014/chart" uri="{C3380CC4-5D6E-409C-BE32-E72D297353CC}">
              <c16:uniqueId val="{00000000-0DD9-423D-ADB6-A93E8D05D8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DD9-423D-ADB6-A93E8D05D8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95.55</c:v>
                </c:pt>
                <c:pt idx="1">
                  <c:v>93.19</c:v>
                </c:pt>
                <c:pt idx="2">
                  <c:v>95.56</c:v>
                </c:pt>
                <c:pt idx="3">
                  <c:v>93.94</c:v>
                </c:pt>
                <c:pt idx="4">
                  <c:v>93.08</c:v>
                </c:pt>
              </c:numCache>
            </c:numRef>
          </c:val>
          <c:extLst>
            <c:ext xmlns:c16="http://schemas.microsoft.com/office/drawing/2014/chart" uri="{C3380CC4-5D6E-409C-BE32-E72D297353CC}">
              <c16:uniqueId val="{00000000-52D1-4B3D-A6F0-AC5C28ADDA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2D1-4B3D-A6F0-AC5C28ADDA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112.58</c:v>
                </c:pt>
                <c:pt idx="1">
                  <c:v>103.9</c:v>
                </c:pt>
                <c:pt idx="2">
                  <c:v>106.64</c:v>
                </c:pt>
                <c:pt idx="3">
                  <c:v>101.19</c:v>
                </c:pt>
                <c:pt idx="4">
                  <c:v>85.08</c:v>
                </c:pt>
              </c:numCache>
            </c:numRef>
          </c:val>
          <c:extLst>
            <c:ext xmlns:c16="http://schemas.microsoft.com/office/drawing/2014/chart" uri="{C3380CC4-5D6E-409C-BE32-E72D297353CC}">
              <c16:uniqueId val="{00000000-340C-49DE-BA47-1BEC102B0B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40C-49DE-BA47-1BEC102B0B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54.69</c:v>
                </c:pt>
                <c:pt idx="1">
                  <c:v>46.49</c:v>
                </c:pt>
                <c:pt idx="2">
                  <c:v>45.04</c:v>
                </c:pt>
                <c:pt idx="3">
                  <c:v>46.18</c:v>
                </c:pt>
                <c:pt idx="4">
                  <c:v>47.61</c:v>
                </c:pt>
              </c:numCache>
            </c:numRef>
          </c:val>
          <c:extLst>
            <c:ext xmlns:c16="http://schemas.microsoft.com/office/drawing/2014/chart" uri="{C3380CC4-5D6E-409C-BE32-E72D297353CC}">
              <c16:uniqueId val="{00000000-9A82-4016-9C9F-F520EB142F5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A82-4016-9C9F-F520EB142F5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28.98</c:v>
                </c:pt>
                <c:pt idx="1">
                  <c:v>27.86</c:v>
                </c:pt>
                <c:pt idx="2">
                  <c:v>27.43</c:v>
                </c:pt>
                <c:pt idx="3">
                  <c:v>26.54</c:v>
                </c:pt>
                <c:pt idx="4">
                  <c:v>26.43</c:v>
                </c:pt>
              </c:numCache>
            </c:numRef>
          </c:val>
          <c:extLst>
            <c:ext xmlns:c16="http://schemas.microsoft.com/office/drawing/2014/chart" uri="{C3380CC4-5D6E-409C-BE32-E72D297353CC}">
              <c16:uniqueId val="{00000000-102D-4021-987C-74179C0033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102D-4021-987C-74179C0033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F2-4BF5-B077-8C5208C219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BF2-4BF5-B077-8C5208C219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621.54999999999995</c:v>
                </c:pt>
                <c:pt idx="1">
                  <c:v>730.7</c:v>
                </c:pt>
                <c:pt idx="2">
                  <c:v>922.41</c:v>
                </c:pt>
                <c:pt idx="3">
                  <c:v>2080.56</c:v>
                </c:pt>
                <c:pt idx="4">
                  <c:v>667.57</c:v>
                </c:pt>
              </c:numCache>
            </c:numRef>
          </c:val>
          <c:extLst>
            <c:ext xmlns:c16="http://schemas.microsoft.com/office/drawing/2014/chart" uri="{C3380CC4-5D6E-409C-BE32-E72D297353CC}">
              <c16:uniqueId val="{00000000-8C4B-460A-8418-A516CDDCFC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8C4B-460A-8418-A516CDDCFC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4.6100000000000003</c:v>
                </c:pt>
                <c:pt idx="1">
                  <c:v>3.21</c:v>
                </c:pt>
                <c:pt idx="2">
                  <c:v>1.73</c:v>
                </c:pt>
                <c:pt idx="3">
                  <c:v>1.27</c:v>
                </c:pt>
                <c:pt idx="4">
                  <c:v>0.84</c:v>
                </c:pt>
              </c:numCache>
            </c:numRef>
          </c:val>
          <c:extLst>
            <c:ext xmlns:c16="http://schemas.microsoft.com/office/drawing/2014/chart" uri="{C3380CC4-5D6E-409C-BE32-E72D297353CC}">
              <c16:uniqueId val="{00000000-78E0-445E-AAFF-C1423A7C57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8E0-445E-AAFF-C1423A7C57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104.23</c:v>
                </c:pt>
                <c:pt idx="1">
                  <c:v>96.35</c:v>
                </c:pt>
                <c:pt idx="2">
                  <c:v>97.58</c:v>
                </c:pt>
                <c:pt idx="3">
                  <c:v>93.49</c:v>
                </c:pt>
                <c:pt idx="4">
                  <c:v>70.930000000000007</c:v>
                </c:pt>
              </c:numCache>
            </c:numRef>
          </c:val>
          <c:extLst>
            <c:ext xmlns:c16="http://schemas.microsoft.com/office/drawing/2014/chart" uri="{C3380CC4-5D6E-409C-BE32-E72D297353CC}">
              <c16:uniqueId val="{00000000-6FA6-4121-B02B-09A883994C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FA6-4121-B02B-09A883994C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179.36</c:v>
                </c:pt>
                <c:pt idx="1">
                  <c:v>194.02</c:v>
                </c:pt>
                <c:pt idx="2">
                  <c:v>191.41</c:v>
                </c:pt>
                <c:pt idx="3">
                  <c:v>199.88</c:v>
                </c:pt>
                <c:pt idx="4">
                  <c:v>244.12</c:v>
                </c:pt>
              </c:numCache>
            </c:numRef>
          </c:val>
          <c:extLst>
            <c:ext xmlns:c16="http://schemas.microsoft.com/office/drawing/2014/chart" uri="{C3380CC4-5D6E-409C-BE32-E72D297353CC}">
              <c16:uniqueId val="{00000000-8930-440F-9FC8-22A3B423A0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930-440F-9FC8-22A3B423A0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広陵町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35025</v>
      </c>
      <c r="AM8" s="71"/>
      <c r="AN8" s="71"/>
      <c r="AO8" s="71"/>
      <c r="AP8" s="71"/>
      <c r="AQ8" s="71"/>
      <c r="AR8" s="71"/>
      <c r="AS8" s="71"/>
      <c r="AT8" s="67">
        <f>データ!$S$6</f>
        <v>16.3</v>
      </c>
      <c r="AU8" s="68"/>
      <c r="AV8" s="68"/>
      <c r="AW8" s="68"/>
      <c r="AX8" s="68"/>
      <c r="AY8" s="68"/>
      <c r="AZ8" s="68"/>
      <c r="BA8" s="68"/>
      <c r="BB8" s="70">
        <f>データ!$T$6</f>
        <v>2148.77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95.55</v>
      </c>
      <c r="J10" s="68"/>
      <c r="K10" s="68"/>
      <c r="L10" s="68"/>
      <c r="M10" s="68"/>
      <c r="N10" s="68"/>
      <c r="O10" s="69"/>
      <c r="P10" s="70">
        <f>データ!$P$6</f>
        <v>100</v>
      </c>
      <c r="Q10" s="70"/>
      <c r="R10" s="70"/>
      <c r="S10" s="70"/>
      <c r="T10" s="70"/>
      <c r="U10" s="70"/>
      <c r="V10" s="70"/>
      <c r="W10" s="71">
        <f>データ!$Q$6</f>
        <v>3150</v>
      </c>
      <c r="X10" s="71"/>
      <c r="Y10" s="71"/>
      <c r="Z10" s="71"/>
      <c r="AA10" s="71"/>
      <c r="AB10" s="71"/>
      <c r="AC10" s="71"/>
      <c r="AD10" s="2"/>
      <c r="AE10" s="2"/>
      <c r="AF10" s="2"/>
      <c r="AG10" s="2"/>
      <c r="AH10" s="4"/>
      <c r="AI10" s="4"/>
      <c r="AJ10" s="4"/>
      <c r="AK10" s="4"/>
      <c r="AL10" s="71">
        <f>データ!$U$6</f>
        <v>34982</v>
      </c>
      <c r="AM10" s="71"/>
      <c r="AN10" s="71"/>
      <c r="AO10" s="71"/>
      <c r="AP10" s="71"/>
      <c r="AQ10" s="71"/>
      <c r="AR10" s="71"/>
      <c r="AS10" s="71"/>
      <c r="AT10" s="67">
        <f>データ!$V$6</f>
        <v>16.3</v>
      </c>
      <c r="AU10" s="68"/>
      <c r="AV10" s="68"/>
      <c r="AW10" s="68"/>
      <c r="AX10" s="68"/>
      <c r="AY10" s="68"/>
      <c r="AZ10" s="68"/>
      <c r="BA10" s="68"/>
      <c r="BB10" s="70">
        <f>データ!$W$6</f>
        <v>2146.13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qDYJjzyAloWOm817vP+2BPaiuTdm4MFcc5jDOd6Yloc+B2L2d0rv1sz9MUJ+J14p5tknjdwfoZqUM6kraD39g==" saltValue="756XL+U4OuPmNTXK7lZY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294268</v>
      </c>
      <c r="D6" s="34">
        <f t="shared" si="3"/>
        <v>46</v>
      </c>
      <c r="E6" s="34">
        <f t="shared" si="3"/>
        <v>1</v>
      </c>
      <c r="F6" s="34">
        <f t="shared" si="3"/>
        <v>0</v>
      </c>
      <c r="G6" s="34">
        <f t="shared" si="3"/>
        <v>1</v>
      </c>
      <c r="H6" s="34" t="str">
        <f t="shared" si="3"/>
        <v>奈良県　広陵町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95.55</v>
      </c>
      <c r="P6" s="35">
        <f t="shared" si="3"/>
        <v>100</v>
      </c>
      <c r="Q6" s="35">
        <f t="shared" si="3"/>
        <v>3150</v>
      </c>
      <c r="R6" s="35">
        <f t="shared" si="3"/>
        <v>35025</v>
      </c>
      <c r="S6" s="35">
        <f t="shared" si="3"/>
        <v>16.3</v>
      </c>
      <c r="T6" s="35">
        <f t="shared" si="3"/>
        <v>2148.77</v>
      </c>
      <c r="U6" s="35">
        <f t="shared" si="3"/>
        <v>34982</v>
      </c>
      <c r="V6" s="35">
        <f t="shared" si="3"/>
        <v>16.3</v>
      </c>
      <c r="W6" s="35">
        <f t="shared" si="3"/>
        <v>2146.13</v>
      </c>
      <c r="X6" s="36">
        <f>IF(X7="",NA(),X7)</f>
        <v>112.58</v>
      </c>
      <c r="Y6" s="36">
        <f t="shared" ref="Y6:AG6" si="4">IF(Y7="",NA(),Y7)</f>
        <v>103.9</v>
      </c>
      <c r="Z6" s="36">
        <f t="shared" si="4"/>
        <v>106.64</v>
      </c>
      <c r="AA6" s="36">
        <f t="shared" si="4"/>
        <v>101.19</v>
      </c>
      <c r="AB6" s="36">
        <f t="shared" si="4"/>
        <v>85.08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621.54999999999995</v>
      </c>
      <c r="AU6" s="36">
        <f t="shared" ref="AU6:BC6" si="6">IF(AU7="",NA(),AU7)</f>
        <v>730.7</v>
      </c>
      <c r="AV6" s="36">
        <f t="shared" si="6"/>
        <v>922.41</v>
      </c>
      <c r="AW6" s="36">
        <f t="shared" si="6"/>
        <v>2080.56</v>
      </c>
      <c r="AX6" s="36">
        <f t="shared" si="6"/>
        <v>667.57</v>
      </c>
      <c r="AY6" s="36">
        <f t="shared" si="6"/>
        <v>377.63</v>
      </c>
      <c r="AZ6" s="36">
        <f t="shared" si="6"/>
        <v>357.34</v>
      </c>
      <c r="BA6" s="36">
        <f t="shared" si="6"/>
        <v>366.03</v>
      </c>
      <c r="BB6" s="36">
        <f t="shared" si="6"/>
        <v>365.18</v>
      </c>
      <c r="BC6" s="36">
        <f t="shared" si="6"/>
        <v>327.77</v>
      </c>
      <c r="BD6" s="35" t="str">
        <f>IF(BD7="","",IF(BD7="-","【-】","【"&amp;SUBSTITUTE(TEXT(BD7,"#,##0.00"),"-","△")&amp;"】"))</f>
        <v>【260.31】</v>
      </c>
      <c r="BE6" s="36">
        <f>IF(BE7="",NA(),BE7)</f>
        <v>4.6100000000000003</v>
      </c>
      <c r="BF6" s="36">
        <f t="shared" ref="BF6:BN6" si="7">IF(BF7="",NA(),BF7)</f>
        <v>3.21</v>
      </c>
      <c r="BG6" s="36">
        <f t="shared" si="7"/>
        <v>1.73</v>
      </c>
      <c r="BH6" s="36">
        <f t="shared" si="7"/>
        <v>1.27</v>
      </c>
      <c r="BI6" s="36">
        <f t="shared" si="7"/>
        <v>0.84</v>
      </c>
      <c r="BJ6" s="36">
        <f t="shared" si="7"/>
        <v>364.71</v>
      </c>
      <c r="BK6" s="36">
        <f t="shared" si="7"/>
        <v>373.69</v>
      </c>
      <c r="BL6" s="36">
        <f t="shared" si="7"/>
        <v>370.12</v>
      </c>
      <c r="BM6" s="36">
        <f t="shared" si="7"/>
        <v>371.65</v>
      </c>
      <c r="BN6" s="36">
        <f t="shared" si="7"/>
        <v>397.1</v>
      </c>
      <c r="BO6" s="35" t="str">
        <f>IF(BO7="","",IF(BO7="-","【-】","【"&amp;SUBSTITUTE(TEXT(BO7,"#,##0.00"),"-","△")&amp;"】"))</f>
        <v>【275.67】</v>
      </c>
      <c r="BP6" s="36">
        <f>IF(BP7="",NA(),BP7)</f>
        <v>104.23</v>
      </c>
      <c r="BQ6" s="36">
        <f t="shared" ref="BQ6:BY6" si="8">IF(BQ7="",NA(),BQ7)</f>
        <v>96.35</v>
      </c>
      <c r="BR6" s="36">
        <f t="shared" si="8"/>
        <v>97.58</v>
      </c>
      <c r="BS6" s="36">
        <f t="shared" si="8"/>
        <v>93.49</v>
      </c>
      <c r="BT6" s="36">
        <f t="shared" si="8"/>
        <v>70.930000000000007</v>
      </c>
      <c r="BU6" s="36">
        <f t="shared" si="8"/>
        <v>100.65</v>
      </c>
      <c r="BV6" s="36">
        <f t="shared" si="8"/>
        <v>99.87</v>
      </c>
      <c r="BW6" s="36">
        <f t="shared" si="8"/>
        <v>100.42</v>
      </c>
      <c r="BX6" s="36">
        <f t="shared" si="8"/>
        <v>98.77</v>
      </c>
      <c r="BY6" s="36">
        <f t="shared" si="8"/>
        <v>95.79</v>
      </c>
      <c r="BZ6" s="35" t="str">
        <f>IF(BZ7="","",IF(BZ7="-","【-】","【"&amp;SUBSTITUTE(TEXT(BZ7,"#,##0.00"),"-","△")&amp;"】"))</f>
        <v>【100.05】</v>
      </c>
      <c r="CA6" s="36">
        <f>IF(CA7="",NA(),CA7)</f>
        <v>179.36</v>
      </c>
      <c r="CB6" s="36">
        <f t="shared" ref="CB6:CJ6" si="9">IF(CB7="",NA(),CB7)</f>
        <v>194.02</v>
      </c>
      <c r="CC6" s="36">
        <f t="shared" si="9"/>
        <v>191.41</v>
      </c>
      <c r="CD6" s="36">
        <f t="shared" si="9"/>
        <v>199.88</v>
      </c>
      <c r="CE6" s="36">
        <f t="shared" si="9"/>
        <v>244.12</v>
      </c>
      <c r="CF6" s="36">
        <f t="shared" si="9"/>
        <v>170.19</v>
      </c>
      <c r="CG6" s="36">
        <f t="shared" si="9"/>
        <v>171.81</v>
      </c>
      <c r="CH6" s="36">
        <f t="shared" si="9"/>
        <v>171.67</v>
      </c>
      <c r="CI6" s="36">
        <f t="shared" si="9"/>
        <v>173.67</v>
      </c>
      <c r="CJ6" s="36">
        <f t="shared" si="9"/>
        <v>171.13</v>
      </c>
      <c r="CK6" s="35" t="str">
        <f>IF(CK7="","",IF(CK7="-","【-】","【"&amp;SUBSTITUTE(TEXT(CK7,"#,##0.00"),"-","△")&amp;"】"))</f>
        <v>【166.40】</v>
      </c>
      <c r="CL6" s="36">
        <f>IF(CL7="",NA(),CL7)</f>
        <v>55.86</v>
      </c>
      <c r="CM6" s="36">
        <f t="shared" ref="CM6:CU6" si="10">IF(CM7="",NA(),CM7)</f>
        <v>56.94</v>
      </c>
      <c r="CN6" s="36">
        <f t="shared" si="10"/>
        <v>55.34</v>
      </c>
      <c r="CO6" s="36">
        <f t="shared" si="10"/>
        <v>56.24</v>
      </c>
      <c r="CP6" s="36">
        <f t="shared" si="10"/>
        <v>58.27</v>
      </c>
      <c r="CQ6" s="36">
        <f t="shared" si="10"/>
        <v>59.01</v>
      </c>
      <c r="CR6" s="36">
        <f t="shared" si="10"/>
        <v>60.03</v>
      </c>
      <c r="CS6" s="36">
        <f t="shared" si="10"/>
        <v>59.74</v>
      </c>
      <c r="CT6" s="36">
        <f t="shared" si="10"/>
        <v>59.67</v>
      </c>
      <c r="CU6" s="36">
        <f t="shared" si="10"/>
        <v>60.12</v>
      </c>
      <c r="CV6" s="35" t="str">
        <f>IF(CV7="","",IF(CV7="-","【-】","【"&amp;SUBSTITUTE(TEXT(CV7,"#,##0.00"),"-","△")&amp;"】"))</f>
        <v>【60.69】</v>
      </c>
      <c r="CW6" s="36">
        <f>IF(CW7="",NA(),CW7)</f>
        <v>95.55</v>
      </c>
      <c r="CX6" s="36">
        <f t="shared" ref="CX6:DF6" si="11">IF(CX7="",NA(),CX7)</f>
        <v>93.19</v>
      </c>
      <c r="CY6" s="36">
        <f t="shared" si="11"/>
        <v>95.56</v>
      </c>
      <c r="CZ6" s="36">
        <f t="shared" si="11"/>
        <v>93.94</v>
      </c>
      <c r="DA6" s="36">
        <f t="shared" si="11"/>
        <v>93.08</v>
      </c>
      <c r="DB6" s="36">
        <f t="shared" si="11"/>
        <v>85.37</v>
      </c>
      <c r="DC6" s="36">
        <f t="shared" si="11"/>
        <v>84.81</v>
      </c>
      <c r="DD6" s="36">
        <f t="shared" si="11"/>
        <v>84.8</v>
      </c>
      <c r="DE6" s="36">
        <f t="shared" si="11"/>
        <v>84.6</v>
      </c>
      <c r="DF6" s="36">
        <f t="shared" si="11"/>
        <v>84.24</v>
      </c>
      <c r="DG6" s="35" t="str">
        <f>IF(DG7="","",IF(DG7="-","【-】","【"&amp;SUBSTITUTE(TEXT(DG7,"#,##0.00"),"-","△")&amp;"】"))</f>
        <v>【89.82】</v>
      </c>
      <c r="DH6" s="36">
        <f>IF(DH7="",NA(),DH7)</f>
        <v>54.69</v>
      </c>
      <c r="DI6" s="36">
        <f t="shared" ref="DI6:DQ6" si="12">IF(DI7="",NA(),DI7)</f>
        <v>46.49</v>
      </c>
      <c r="DJ6" s="36">
        <f t="shared" si="12"/>
        <v>45.04</v>
      </c>
      <c r="DK6" s="36">
        <f t="shared" si="12"/>
        <v>46.18</v>
      </c>
      <c r="DL6" s="36">
        <f t="shared" si="12"/>
        <v>47.61</v>
      </c>
      <c r="DM6" s="36">
        <f t="shared" si="12"/>
        <v>46.9</v>
      </c>
      <c r="DN6" s="36">
        <f t="shared" si="12"/>
        <v>47.28</v>
      </c>
      <c r="DO6" s="36">
        <f t="shared" si="12"/>
        <v>47.66</v>
      </c>
      <c r="DP6" s="36">
        <f t="shared" si="12"/>
        <v>48.17</v>
      </c>
      <c r="DQ6" s="36">
        <f t="shared" si="12"/>
        <v>48.83</v>
      </c>
      <c r="DR6" s="35" t="str">
        <f>IF(DR7="","",IF(DR7="-","【-】","【"&amp;SUBSTITUTE(TEXT(DR7,"#,##0.00"),"-","△")&amp;"】"))</f>
        <v>【50.19】</v>
      </c>
      <c r="DS6" s="36">
        <f>IF(DS7="",NA(),DS7)</f>
        <v>28.98</v>
      </c>
      <c r="DT6" s="36">
        <f t="shared" ref="DT6:EB6" si="13">IF(DT7="",NA(),DT7)</f>
        <v>27.86</v>
      </c>
      <c r="DU6" s="36">
        <f t="shared" si="13"/>
        <v>27.43</v>
      </c>
      <c r="DV6" s="36">
        <f t="shared" si="13"/>
        <v>26.54</v>
      </c>
      <c r="DW6" s="36">
        <f t="shared" si="13"/>
        <v>26.43</v>
      </c>
      <c r="DX6" s="36">
        <f t="shared" si="13"/>
        <v>12.03</v>
      </c>
      <c r="DY6" s="36">
        <f t="shared" si="13"/>
        <v>12.19</v>
      </c>
      <c r="DZ6" s="36">
        <f t="shared" si="13"/>
        <v>15.1</v>
      </c>
      <c r="EA6" s="36">
        <f t="shared" si="13"/>
        <v>17.12</v>
      </c>
      <c r="EB6" s="36">
        <f t="shared" si="13"/>
        <v>18.18</v>
      </c>
      <c r="EC6" s="35" t="str">
        <f>IF(EC7="","",IF(EC7="-","【-】","【"&amp;SUBSTITUTE(TEXT(EC7,"#,##0.00"),"-","△")&amp;"】"))</f>
        <v>【20.63】</v>
      </c>
      <c r="ED6" s="36">
        <f>IF(ED7="",NA(),ED7)</f>
        <v>1.35</v>
      </c>
      <c r="EE6" s="36">
        <f t="shared" ref="EE6:EM6" si="14">IF(EE7="",NA(),EE7)</f>
        <v>0.84</v>
      </c>
      <c r="EF6" s="36">
        <f t="shared" si="14"/>
        <v>0.4</v>
      </c>
      <c r="EG6" s="36">
        <f t="shared" si="14"/>
        <v>0.33</v>
      </c>
      <c r="EH6" s="36">
        <f t="shared" si="14"/>
        <v>0.18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294268</v>
      </c>
      <c r="D7" s="38">
        <v>46</v>
      </c>
      <c r="E7" s="38">
        <v>1</v>
      </c>
      <c r="F7" s="38">
        <v>0</v>
      </c>
      <c r="G7" s="38">
        <v>1</v>
      </c>
      <c r="H7" s="38" t="s">
        <v>93</v>
      </c>
      <c r="I7" s="38" t="s">
        <v>94</v>
      </c>
      <c r="J7" s="38" t="s">
        <v>95</v>
      </c>
      <c r="K7" s="38" t="s">
        <v>96</v>
      </c>
      <c r="L7" s="38" t="s">
        <v>97</v>
      </c>
      <c r="M7" s="38" t="s">
        <v>98</v>
      </c>
      <c r="N7" s="39" t="s">
        <v>99</v>
      </c>
      <c r="O7" s="39">
        <v>95.55</v>
      </c>
      <c r="P7" s="39">
        <v>100</v>
      </c>
      <c r="Q7" s="39">
        <v>3150</v>
      </c>
      <c r="R7" s="39">
        <v>35025</v>
      </c>
      <c r="S7" s="39">
        <v>16.3</v>
      </c>
      <c r="T7" s="39">
        <v>2148.77</v>
      </c>
      <c r="U7" s="39">
        <v>34982</v>
      </c>
      <c r="V7" s="39">
        <v>16.3</v>
      </c>
      <c r="W7" s="39">
        <v>2146.13</v>
      </c>
      <c r="X7" s="39">
        <v>112.58</v>
      </c>
      <c r="Y7" s="39">
        <v>103.9</v>
      </c>
      <c r="Z7" s="39">
        <v>106.64</v>
      </c>
      <c r="AA7" s="39">
        <v>101.19</v>
      </c>
      <c r="AB7" s="39">
        <v>85.08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621.54999999999995</v>
      </c>
      <c r="AU7" s="39">
        <v>730.7</v>
      </c>
      <c r="AV7" s="39">
        <v>922.41</v>
      </c>
      <c r="AW7" s="39">
        <v>2080.56</v>
      </c>
      <c r="AX7" s="39">
        <v>667.57</v>
      </c>
      <c r="AY7" s="39">
        <v>377.63</v>
      </c>
      <c r="AZ7" s="39">
        <v>357.34</v>
      </c>
      <c r="BA7" s="39">
        <v>366.03</v>
      </c>
      <c r="BB7" s="39">
        <v>365.18</v>
      </c>
      <c r="BC7" s="39">
        <v>327.77</v>
      </c>
      <c r="BD7" s="39">
        <v>260.31</v>
      </c>
      <c r="BE7" s="39">
        <v>4.6100000000000003</v>
      </c>
      <c r="BF7" s="39">
        <v>3.21</v>
      </c>
      <c r="BG7" s="39">
        <v>1.73</v>
      </c>
      <c r="BH7" s="39">
        <v>1.27</v>
      </c>
      <c r="BI7" s="39">
        <v>0.84</v>
      </c>
      <c r="BJ7" s="39">
        <v>364.71</v>
      </c>
      <c r="BK7" s="39">
        <v>373.69</v>
      </c>
      <c r="BL7" s="39">
        <v>370.12</v>
      </c>
      <c r="BM7" s="39">
        <v>371.65</v>
      </c>
      <c r="BN7" s="39">
        <v>397.1</v>
      </c>
      <c r="BO7" s="39">
        <v>275.67</v>
      </c>
      <c r="BP7" s="39">
        <v>104.23</v>
      </c>
      <c r="BQ7" s="39">
        <v>96.35</v>
      </c>
      <c r="BR7" s="39">
        <v>97.58</v>
      </c>
      <c r="BS7" s="39">
        <v>93.49</v>
      </c>
      <c r="BT7" s="39">
        <v>70.930000000000007</v>
      </c>
      <c r="BU7" s="39">
        <v>100.65</v>
      </c>
      <c r="BV7" s="39">
        <v>99.87</v>
      </c>
      <c r="BW7" s="39">
        <v>100.42</v>
      </c>
      <c r="BX7" s="39">
        <v>98.77</v>
      </c>
      <c r="BY7" s="39">
        <v>95.79</v>
      </c>
      <c r="BZ7" s="39">
        <v>100.05</v>
      </c>
      <c r="CA7" s="39">
        <v>179.36</v>
      </c>
      <c r="CB7" s="39">
        <v>194.02</v>
      </c>
      <c r="CC7" s="39">
        <v>191.41</v>
      </c>
      <c r="CD7" s="39">
        <v>199.88</v>
      </c>
      <c r="CE7" s="39">
        <v>244.12</v>
      </c>
      <c r="CF7" s="39">
        <v>170.19</v>
      </c>
      <c r="CG7" s="39">
        <v>171.81</v>
      </c>
      <c r="CH7" s="39">
        <v>171.67</v>
      </c>
      <c r="CI7" s="39">
        <v>173.67</v>
      </c>
      <c r="CJ7" s="39">
        <v>171.13</v>
      </c>
      <c r="CK7" s="39">
        <v>166.4</v>
      </c>
      <c r="CL7" s="39">
        <v>55.86</v>
      </c>
      <c r="CM7" s="39">
        <v>56.94</v>
      </c>
      <c r="CN7" s="39">
        <v>55.34</v>
      </c>
      <c r="CO7" s="39">
        <v>56.24</v>
      </c>
      <c r="CP7" s="39">
        <v>58.27</v>
      </c>
      <c r="CQ7" s="39">
        <v>59.01</v>
      </c>
      <c r="CR7" s="39">
        <v>60.03</v>
      </c>
      <c r="CS7" s="39">
        <v>59.74</v>
      </c>
      <c r="CT7" s="39">
        <v>59.67</v>
      </c>
      <c r="CU7" s="39">
        <v>60.12</v>
      </c>
      <c r="CV7" s="39">
        <v>60.69</v>
      </c>
      <c r="CW7" s="39">
        <v>95.55</v>
      </c>
      <c r="CX7" s="39">
        <v>93.19</v>
      </c>
      <c r="CY7" s="39">
        <v>95.56</v>
      </c>
      <c r="CZ7" s="39">
        <v>93.94</v>
      </c>
      <c r="DA7" s="39">
        <v>93.08</v>
      </c>
      <c r="DB7" s="39">
        <v>85.37</v>
      </c>
      <c r="DC7" s="39">
        <v>84.81</v>
      </c>
      <c r="DD7" s="39">
        <v>84.8</v>
      </c>
      <c r="DE7" s="39">
        <v>84.6</v>
      </c>
      <c r="DF7" s="39">
        <v>84.24</v>
      </c>
      <c r="DG7" s="39">
        <v>89.82</v>
      </c>
      <c r="DH7" s="39">
        <v>54.69</v>
      </c>
      <c r="DI7" s="39">
        <v>46.49</v>
      </c>
      <c r="DJ7" s="39">
        <v>45.04</v>
      </c>
      <c r="DK7" s="39">
        <v>46.18</v>
      </c>
      <c r="DL7" s="39">
        <v>47.61</v>
      </c>
      <c r="DM7" s="39">
        <v>46.9</v>
      </c>
      <c r="DN7" s="39">
        <v>47.28</v>
      </c>
      <c r="DO7" s="39">
        <v>47.66</v>
      </c>
      <c r="DP7" s="39">
        <v>48.17</v>
      </c>
      <c r="DQ7" s="39">
        <v>48.83</v>
      </c>
      <c r="DR7" s="39">
        <v>50.19</v>
      </c>
      <c r="DS7" s="39">
        <v>28.98</v>
      </c>
      <c r="DT7" s="39">
        <v>27.86</v>
      </c>
      <c r="DU7" s="39">
        <v>27.43</v>
      </c>
      <c r="DV7" s="39">
        <v>26.54</v>
      </c>
      <c r="DW7" s="39">
        <v>26.43</v>
      </c>
      <c r="DX7" s="39">
        <v>12.03</v>
      </c>
      <c r="DY7" s="39">
        <v>12.19</v>
      </c>
      <c r="DZ7" s="39">
        <v>15.1</v>
      </c>
      <c r="EA7" s="39">
        <v>17.12</v>
      </c>
      <c r="EB7" s="39">
        <v>18.18</v>
      </c>
      <c r="EC7" s="39">
        <v>20.63</v>
      </c>
      <c r="ED7" s="39">
        <v>1.35</v>
      </c>
      <c r="EE7" s="39">
        <v>0.84</v>
      </c>
      <c r="EF7" s="39">
        <v>0.4</v>
      </c>
      <c r="EG7" s="39">
        <v>0.33</v>
      </c>
      <c r="EH7" s="39">
        <v>0.18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由美</cp:lastModifiedBy>
  <cp:lastPrinted>2022-01-28T01:32:54Z</cp:lastPrinted>
  <dcterms:created xsi:type="dcterms:W3CDTF">2021-12-03T06:54:25Z</dcterms:created>
  <dcterms:modified xsi:type="dcterms:W3CDTF">2022-01-28T02:29:57Z</dcterms:modified>
  <cp:category/>
</cp:coreProperties>
</file>