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O36" i="9"/>
  <c r="BW36" i="9"/>
  <c r="BE36" i="9"/>
  <c r="AM36" i="9"/>
  <c r="CO35" i="9"/>
  <c r="BE35" i="9"/>
  <c r="AM35" i="9"/>
  <c r="C35" i="9"/>
  <c r="C36" i="9" s="1"/>
  <c r="CO34" i="9"/>
  <c r="BW34" i="9"/>
  <c r="BW35" i="9" s="1"/>
  <c r="C34" i="9"/>
  <c r="U34" i="9" l="1"/>
  <c r="U35" i="9" s="1"/>
  <c r="U36" i="9" s="1"/>
  <c r="U37" i="9" s="1"/>
  <c r="BE34" i="9"/>
  <c r="C37" i="9"/>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<sst xmlns="http://schemas.openxmlformats.org/spreadsheetml/2006/main" count="1014" uniqueCount="550">
  <si>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</si>
  <si>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</si>
  <si>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</si>
  <si>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</si>
  <si>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</si>
  <si>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</si>
  <si>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</si>
  <si>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</si>
  <si>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</si>
  <si>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</si>
  <si>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</si>
  <si>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</si>
  <si>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</si>
  <si>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</si>
  <si>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</si>
  <si>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</si>
  <si>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</si>
  <si>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</si>
  <si>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</si>
  <si>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</si>
  <si>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</si>
  <si>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</si>
  <si>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</si>
  <si>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</si>
  <si>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</si>
  <si>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</si>
  <si>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</si>
  <si>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</si>
  <si>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</si>
  <si>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</si>
  <si>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</si>
  <si>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</si>
  <si>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</si>
  <si>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</si>
  <si>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</si>
  <si>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</si>
  <si>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</si>
  <si>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</si>
  <si>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</si>
  <si>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</si>
  <si>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</si>
  <si>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</si>
  <si>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</si>
  <si>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</si>
  <si>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</si>
  <si>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</si>
  <si>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</si>
  <si>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</si>
  <si>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</si>
  <si>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</si>
  <si>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</si>
  <si>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</si>
  <si>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</si>
  <si>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</si>
  <si>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</si>
  <si>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</si>
  <si>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</si>
  <si>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</si>
  <si>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</si>
  <si>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</si>
  <si>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</si>
  <si>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</si>
  <si>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</si>
  <si>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</si>
  <si>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</si>
  <si>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</si>
  <si>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</si>
  <si>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</si>
  <si>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</si>
  <si>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</si>
  <si>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</si>
  <si>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</si>
  <si>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</si>
  <si>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</si>
  <si>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</si>
  <si>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</si>
  <si>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</si>
  <si>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</si>
  <si>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</si>
  <si>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</si>
  <si>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</si>
  <si>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</si>
  <si>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広陵町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</si>
  <si>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</si>
  <si>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</si>
  <si>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</si>
  <si>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</si>
  <si>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</si>
  <si>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</si>
  <si>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</si>
  <si>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</si>
  <si>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</si>
  <si>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</si>
  <si>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</si>
  <si>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</si>
  <si>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</si>
  <si>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</si>
  <si>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</si>
  <si>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</si>
  <si>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</si>
  <si>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</si>
  <si>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</si>
  <si>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</si>
  <si>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</si>
  <si>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</si>
  <si>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</si>
  <si>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</si>
  <si>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</si>
  <si>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</si>
  <si>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</si>
  <si>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</si>
  <si>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</si>
  <si>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</si>
  <si>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</si>
  <si>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</si>
  <si>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</si>
  <si>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</si>
  <si>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</si>
  <si>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</si>
  <si>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</si>
  <si>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</si>
  <si>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</si>
  <si>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</si>
  <si>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</si>
  <si>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</si>
  <si>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</si>
  <si>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</si>
  <si>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</si>
  <si>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</si>
  <si>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</si>
  <si>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</si>
  <si>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</si>
  <si>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</si>
  <si>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</si>
  <si>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</si>
  <si>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</si>
  <si>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</si>
  <si>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</si>
  <si>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</si>
  <si>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</si>
  <si>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</si>
  <si>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</si>
  <si>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</si>
  <si>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</si>
  <si>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</si>
  <si>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</si>
  <si>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</si>
  <si>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</si>
  <si>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</si>
  <si>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</si>
  <si>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</si>
  <si>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</si>
  <si>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</si>
  <si>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</si>
  <si>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</si>
  <si>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</si>
  <si>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</si>
  <si>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</si>
  <si>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</si>
  <si>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</si>
  <si>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</si>
  <si>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</si>
  <si>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</si>
  <si>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</si>
  <si>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</si>
  <si>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</si>
  <si>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</si>
  <si>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</si>
  <si>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</si>
  <si>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</si>
  <si>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</si>
  <si>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</si>
  <si>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</si>
  <si>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</si>
  <si>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</si>
  <si>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</si>
  <si>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</si>
  <si>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</si>
  <si>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</si>
  <si>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</si>
  <si>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</si>
  <si>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</si>
  <si>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</si>
  <si>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</si>
  <si>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</si>
  <si>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</si>
  <si>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</si>
  <si>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</si>
  <si>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</si>
  <si>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</si>
  <si>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</si>
  <si>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</si>
  <si>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</si>
  <si>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</si>
  <si>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</si>
  <si>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</si>
  <si>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奈良県広陵町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</si>
  <si>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</si>
  <si>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</si>
  <si>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</si>
  <si>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</si>
  <si>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</si>
  <si>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</si>
  <si>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</si>
  <si>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</si>
  <si>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</si>
  <si>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</si>
  <si>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</si>
  <si>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</si>
  <si>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</si>
  <si>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</si>
  <si>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</si>
  <si>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</si>
  <si>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</si>
  <si>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</si>
  <si>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</si>
  <si>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</si>
  <si>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</si>
  <si>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</si>
  <si>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</si>
  <si>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</si>
  <si>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</si>
  <si>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</si>
  <si>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</si>
  <si>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</si>
  <si>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</si>
  <si>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</si>
  <si>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</si>
  <si>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</si>
  <si>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</si>
  <si>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</si>
  <si>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</si>
  <si>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</si>
  <si>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</si>
  <si>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</si>
  <si>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</si>
  <si>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</si>
  <si>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</si>
  <si>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</si>
  <si>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</si>
  <si>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</si>
  <si>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</si>
  <si>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</si>
  <si>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</si>
  <si>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</si>
  <si>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</si>
  <si>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</si>
  <si>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</si>
  <si>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</si>
  <si>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</si>
  <si>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</si>
  <si>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</si>
  <si>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</si>
  <si>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</si>
  <si>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</si>
  <si>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</si>
  <si>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</si>
  <si>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</si>
  <si>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</si>
  <si>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</si>
  <si>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</si>
  <si>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</si>
  <si>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</si>
  <si>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</si>
  <si>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</si>
  <si>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</si>
  <si>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</si>
  <si>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</si>
  <si>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</si>
  <si>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</si>
  <si>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</si>
  <si>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</si>
  <si>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</si>
  <si>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</si>
  <si>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</si>
  <si>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</si>
  <si>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</si>
  <si>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</si>
  <si>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</si>
  <si>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</si>
  <si>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</si>
  <si>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</si>
  <si>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</si>
  <si>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</si>
  <si>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</si>
  <si>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</si>
  <si>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</si>
  <si>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</si>
  <si>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</si>
  <si>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</si>
  <si>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</si>
  <si>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</si>
  <si>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</si>
  <si>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</si>
  <si>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</si>
  <si>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</si>
  <si>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</si>
  <si>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</si>
  <si>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</si>
  <si>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</si>
  <si>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</si>
  <si>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</si>
  <si>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</si>
  <si>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</si>
  <si>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</si>
  <si>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</si>
  <si>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</si>
  <si>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</si>
  <si>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</si>
  <si>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</si>
  <si>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</si>
  <si>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</si>
  <si>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</si>
  <si>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</si>
  <si>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</si>
  <si>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</si>
  <si>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</si>
  <si>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</si>
  <si>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</si>
  <si>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</si>
  <si>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</si>
  <si>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</si>
  <si>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</si>
  <si>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</si>
  <si>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</si>
  <si>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</si>
  <si>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</si>
  <si>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</si>
  <si>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</si>
  <si>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</si>
  <si>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</si>
  <si>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</si>
  <si>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</si>
  <si>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</si>
  <si>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</si>
  <si>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</si>
  <si>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</si>
  <si>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</si>
  <si>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</si>
  <si>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</si>
  <si>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</si>
  <si>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</si>
  <si>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</si>
  <si>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</si>
  <si>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</si>
  <si>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</si>
  <si>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</si>
  <si>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</si>
  <si>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奈良県広陵町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</si>
  <si>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</si>
  <si>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</si>
  <si>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</si>
  <si>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</si>
  <si>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</si>
  <si>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</si>
  <si>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</si>
  <si>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</si>
  <si>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</si>
  <si>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</si>
  <si>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</si>
  <si>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</si>
  <si>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</si>
  <si>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</si>
  <si>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</si>
  <si>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</si>
  <si>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</si>
  <si>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</si>
  <si>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</si>
  <si>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</si>
  <si>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</si>
  <si>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t>
    <phoneticPr fontId="5"/>
  </si>
  <si>
    <t>学校給食特別会計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</si>
  <si>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</si>
  <si>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</si>
  <si>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</si>
  <si>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</si>
  <si>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</si>
  <si>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</si>
  <si>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</si>
  <si>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</si>
  <si>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</si>
  <si>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</si>
  <si>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</si>
  <si>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</si>
  <si>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</si>
  <si>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</si>
  <si>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</si>
  <si>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</si>
  <si>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</si>
  <si>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</si>
  <si>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</si>
  <si>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</si>
  <si>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</si>
  <si>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</si>
  <si>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</si>
  <si>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</si>
  <si>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</si>
  <si>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</si>
  <si>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</si>
  <si>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</si>
  <si>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</si>
  <si>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</si>
  <si>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</si>
  <si>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</si>
  <si>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</si>
  <si>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</si>
  <si>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</si>
  <si>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</si>
  <si>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</si>
  <si>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</si>
  <si>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</si>
  <si>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</si>
  <si>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</si>
  <si>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</si>
  <si>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</si>
  <si>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</si>
  <si>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</si>
  <si>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</si>
  <si>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</si>
  <si>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</si>
  <si>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</si>
  <si>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</si>
  <si>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</si>
  <si>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</si>
  <si>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</si>
  <si>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</si>
  <si>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</si>
  <si>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</si>
  <si>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</si>
  <si>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</si>
  <si>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</si>
  <si>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</si>
  <si>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</si>
  <si>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</si>
  <si>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</si>
  <si>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</si>
  <si>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</si>
  <si>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</si>
  <si>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</si>
  <si>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</si>
  <si>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</si>
  <si>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</si>
  <si>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</si>
  <si>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</si>
  <si>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</si>
  <si>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</si>
  <si>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</si>
  <si>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</si>
  <si>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</si>
  <si>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</si>
  <si>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</si>
  <si>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</si>
  <si>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</si>
  <si>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</si>
  <si>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</si>
  <si>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</si>
  <si>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</si>
  <si>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</si>
  <si>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</si>
  <si>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</si>
  <si>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</si>
  <si>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</si>
  <si>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</si>
  <si>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</si>
  <si>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</si>
  <si>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</si>
  <si>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</si>
  <si>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</si>
  <si>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</si>
  <si>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</si>
  <si>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</si>
  <si>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</si>
  <si>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</si>
  <si>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</si>
  <si>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</si>
  <si>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</si>
  <si>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</si>
  <si>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</si>
  <si>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</si>
  <si>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</si>
  <si>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</si>
  <si>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</si>
  <si>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</si>
  <si>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</si>
  <si>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</si>
  <si>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</si>
  <si>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</si>
  <si>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</si>
  <si>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</si>
  <si>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</si>
  <si>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</si>
  <si>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</si>
  <si>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</si>
  <si>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</si>
  <si>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</si>
  <si>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</si>
  <si>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</si>
  <si>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</si>
  <si>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</si>
  <si>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</si>
  <si>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</si>
  <si>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</si>
  <si>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</si>
  <si>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</si>
  <si>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</si>
  <si>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</si>
  <si>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</si>
  <si>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</si>
  <si>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</si>
  <si>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</si>
  <si>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</si>
  <si>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</si>
  <si>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</si>
  <si>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</si>
  <si>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</si>
  <si>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</si>
  <si>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</si>
  <si>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</si>
  <si>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</si>
  <si>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</si>
  <si>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</si>
  <si>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</si>
  <si>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</si>
  <si>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</si>
  <si>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</si>
  <si>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</si>
  <si>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0.66</t>
  </si>
  <si>
    <t>水道事業会計</t>
  </si>
  <si>
    <t>一般会計</t>
  </si>
  <si>
    <t>介護保険事業</t>
  </si>
  <si>
    <t>国民健康保険事業</t>
  </si>
  <si>
    <t>▲ 4.15</t>
  </si>
  <si>
    <t>▲ 3.38</t>
  </si>
  <si>
    <t>▲ 2.63</t>
  </si>
  <si>
    <t>▲ 1.24</t>
  </si>
  <si>
    <t>後期高齢者医療事業</t>
  </si>
  <si>
    <t>介護サービス事業</t>
  </si>
  <si>
    <t>墓地事業特別会計</t>
  </si>
  <si>
    <t>学校給食特別会計</t>
  </si>
  <si>
    <t>その他会計（赤字）</t>
  </si>
  <si>
    <t>その他会計（黒字）</t>
  </si>
  <si>
    <t>-</t>
    <phoneticPr fontId="2"/>
  </si>
  <si>
    <t>-</t>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</si>
  <si>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</si>
  <si>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</si>
  <si>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</si>
  <si>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</si>
  <si>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</si>
  <si>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</si>
  <si>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国保中央病院</t>
    <rPh sb="0" eb="2">
      <t>コクホ</t>
    </rPh>
    <rPh sb="2" eb="4">
      <t>チュウオウ</t>
    </rPh>
    <rPh sb="4" eb="6">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</si>
</sst>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0" xfId="26" applyFont="1" applyFill="1" applyBorder="1" applyAlignment="1" applyProtection="1">
      <alignment horizontal="center" vertical="center"/>
      <protection hidden="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4" fillId="0" borderId="30" xfId="26" applyFont="1" applyFill="1" applyBorder="1" applyAlignment="1">
      <alignment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4" fillId="0" borderId="34" xfId="29" applyFont="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24664</c:v>
                </c:pt>
                <c:pt idx="1">
                  <c:v>21850</c:v>
                </c:pt>
                <c:pt idx="2">
                  <c:v>11357</c:v>
                </c:pt>
                <c:pt idx="3">
                  <c:v>15315</c:v>
                </c:pt>
                <c:pt idx="4">
                  <c:v>12710</c:v>
                </c:pt>
              </c:numCache>
            </c:numRef>
          </c:val>
          <c:smooth val="0"/>
        </c:ser>
        <c:dLbls>
          <c:showLegendKey val="0"/>
          <c:showVal val="0"/>
          <c:showCatName val="0"/>
          <c:showSerName val="0"/>
          <c:showPercent val="0"/>
          <c:showBubbleSize val="0"/>
        </c:dLbls>
        <c:marker val="1"/>
        <c:smooth val="0"/>
        <c:axId val="193908736"/>
        <c:axId val="193910656"/>
      </c:lineChart>
      <c:catAx>
        <c:axId val="1939087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910656"/>
        <c:crosses val="autoZero"/>
        <c:auto val="1"/>
        <c:lblAlgn val="ctr"/>
        <c:lblOffset val="100"/>
        <c:tickLblSkip val="1"/>
        <c:tickMarkSkip val="1"/>
        <c:noMultiLvlLbl val="0"/>
      </c:catAx>
      <c:valAx>
        <c:axId val="1939106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908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7.51</c:v>
                </c:pt>
                <c:pt idx="1">
                  <c:v>10.73</c:v>
                </c:pt>
                <c:pt idx="2">
                  <c:v>10.49</c:v>
                </c:pt>
                <c:pt idx="3">
                  <c:v>8.57</c:v>
                </c:pt>
                <c:pt idx="4">
                  <c:v>7.79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6.76</c:v>
                </c:pt>
                <c:pt idx="1">
                  <c:v>21.06</c:v>
                </c:pt>
                <c:pt idx="2">
                  <c:v>21</c:v>
                </c:pt>
                <c:pt idx="3">
                  <c:v>26.26</c:v>
                </c:pt>
                <c:pt idx="4">
                  <c:v>26.38</c:v>
                </c:pt>
              </c:numCache>
            </c:numRef>
          </c:val>
        </c:ser>
        <c:dLbls>
          <c:showLegendKey val="0"/>
          <c:showVal val="0"/>
          <c:showCatName val="0"/>
          <c:showSerName val="0"/>
          <c:showPercent val="0"/>
          <c:showBubbleSize val="0"/>
        </c:dLbls>
        <c:gapWidth val="250"/>
        <c:overlap val="100"/>
        <c:axId val="185021184"/>
        <c:axId val="185023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5.57</c:v>
                </c:pt>
                <c:pt idx="1">
                  <c:v>17.98</c:v>
                </c:pt>
                <c:pt idx="2">
                  <c:v>4.7300000000000004</c:v>
                </c:pt>
                <c:pt idx="3">
                  <c:v>3.75</c:v>
                </c:pt>
                <c:pt idx="4">
                  <c:v>-0.66</c:v>
                </c:pt>
              </c:numCache>
            </c:numRef>
          </c:val>
          <c:smooth val="0"/>
        </c:ser>
        <c:dLbls>
          <c:showLegendKey val="0"/>
          <c:showVal val="0"/>
          <c:showCatName val="0"/>
          <c:showSerName val="0"/>
          <c:showPercent val="0"/>
          <c:showBubbleSize val="0"/>
        </c:dLbls>
        <c:marker val="1"/>
        <c:smooth val="0"/>
        <c:axId val="185021184"/>
        <c:axId val="185023104"/>
      </c:lineChart>
      <c:catAx>
        <c:axId val="18502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023104"/>
        <c:crosses val="autoZero"/>
        <c:auto val="1"/>
        <c:lblAlgn val="ctr"/>
        <c:lblOffset val="100"/>
        <c:tickLblSkip val="1"/>
        <c:tickMarkSkip val="1"/>
        <c:noMultiLvlLbl val="0"/>
      </c:catAx>
      <c:valAx>
        <c:axId val="185023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02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0.2</c:v>
                </c:pt>
                <c:pt idx="6">
                  <c:v>#N/A</c:v>
                </c:pt>
                <c:pt idx="7">
                  <c:v>0</c:v>
                </c:pt>
                <c:pt idx="8">
                  <c:v>#N/A</c:v>
                </c:pt>
                <c:pt idx="9">
                  <c:v>0</c:v>
                </c:pt>
              </c:numCache>
            </c:numRef>
          </c:val>
        </c:ser>
        <c:ser>
          <c:idx val="4"/>
          <c:order val="4"/>
          <c:tx>
            <c:strRef>
              <c:f>データシート!$A$31</c:f>
              <c:strCache>
                <c:ptCount val="1"/>
                <c:pt idx="0">
                  <c:v>介護サービス事業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c:v>
                </c:pt>
              </c:numCache>
            </c:numRef>
          </c:val>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4.1500000000000004</c:v>
                </c:pt>
                <c:pt idx="1">
                  <c:v>#N/A</c:v>
                </c:pt>
                <c:pt idx="2">
                  <c:v>3.38</c:v>
                </c:pt>
                <c:pt idx="3">
                  <c:v>#N/A</c:v>
                </c:pt>
                <c:pt idx="4">
                  <c:v>2.63</c:v>
                </c:pt>
                <c:pt idx="5">
                  <c:v>#N/A</c:v>
                </c:pt>
                <c:pt idx="6">
                  <c:v>1.24</c:v>
                </c:pt>
                <c:pt idx="7">
                  <c:v>#N/A</c:v>
                </c:pt>
                <c:pt idx="8">
                  <c:v>#N/A</c:v>
                </c:pt>
                <c:pt idx="9">
                  <c:v>0.02</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0.19</c:v>
                </c:pt>
                <c:pt idx="2">
                  <c:v>#N/A</c:v>
                </c:pt>
                <c:pt idx="3">
                  <c:v>7.0000000000000007E-2</c:v>
                </c:pt>
                <c:pt idx="4">
                  <c:v>#N/A</c:v>
                </c:pt>
                <c:pt idx="5">
                  <c:v>0.24</c:v>
                </c:pt>
                <c:pt idx="6">
                  <c:v>#N/A</c:v>
                </c:pt>
                <c:pt idx="7">
                  <c:v>0.28999999999999998</c:v>
                </c:pt>
                <c:pt idx="8">
                  <c:v>#N/A</c:v>
                </c:pt>
                <c:pt idx="9">
                  <c:v>0.42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7.51</c:v>
                </c:pt>
                <c:pt idx="2">
                  <c:v>#N/A</c:v>
                </c:pt>
                <c:pt idx="3">
                  <c:v>10.71</c:v>
                </c:pt>
                <c:pt idx="4">
                  <c:v>#N/A</c:v>
                </c:pt>
                <c:pt idx="5">
                  <c:v>10.28</c:v>
                </c:pt>
                <c:pt idx="6">
                  <c:v>#N/A</c:v>
                </c:pt>
                <c:pt idx="7">
                  <c:v>8.57</c:v>
                </c:pt>
                <c:pt idx="8">
                  <c:v>#N/A</c:v>
                </c:pt>
                <c:pt idx="9">
                  <c:v>7.78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27.36</c:v>
                </c:pt>
                <c:pt idx="2">
                  <c:v>#N/A</c:v>
                </c:pt>
                <c:pt idx="3">
                  <c:v>31.41</c:v>
                </c:pt>
                <c:pt idx="4">
                  <c:v>#N/A</c:v>
                </c:pt>
                <c:pt idx="5">
                  <c:v>36.39</c:v>
                </c:pt>
                <c:pt idx="6">
                  <c:v>#N/A</c:v>
                </c:pt>
                <c:pt idx="7">
                  <c:v>39.33</c:v>
                </c:pt>
                <c:pt idx="8">
                  <c:v>#N/A</c:v>
                </c:pt>
                <c:pt idx="9">
                  <c:v>42.27</c:v>
                </c:pt>
              </c:numCache>
            </c:numRef>
          </c:val>
        </c:ser>
        <c:dLbls>
          <c:showLegendKey val="0"/>
          <c:showVal val="0"/>
          <c:showCatName val="0"/>
          <c:showSerName val="0"/>
          <c:showPercent val="0"/>
          <c:showBubbleSize val="0"/>
        </c:dLbls>
        <c:gapWidth val="150"/>
        <c:overlap val="100"/>
        <c:axId val="194083456"/>
        <c:axId val="194097536"/>
      </c:barChart>
      <c:catAx>
        <c:axId val="19408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097536"/>
        <c:crosses val="autoZero"/>
        <c:auto val="1"/>
        <c:lblAlgn val="ctr"/>
        <c:lblOffset val="100"/>
        <c:tickLblSkip val="1"/>
        <c:tickMarkSkip val="1"/>
        <c:noMultiLvlLbl val="0"/>
      </c:catAx>
      <c:valAx>
        <c:axId val="19409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083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1328</c:v>
                </c:pt>
                <c:pt idx="5">
                  <c:v>1329</c:v>
                </c:pt>
                <c:pt idx="8">
                  <c:v>1341</c:v>
                </c:pt>
                <c:pt idx="11">
                  <c:v>1324</c:v>
                </c:pt>
                <c:pt idx="14">
                  <c:v>1346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125</c:v>
                </c:pt>
                <c:pt idx="3">
                  <c:v>125</c:v>
                </c:pt>
                <c:pt idx="6">
                  <c:v>125</c:v>
                </c:pt>
                <c:pt idx="9">
                  <c:v>125</c:v>
                </c:pt>
                <c:pt idx="12">
                  <c:v>122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183</c:v>
                </c:pt>
                <c:pt idx="3">
                  <c:v>193</c:v>
                </c:pt>
                <c:pt idx="6">
                  <c:v>195</c:v>
                </c:pt>
                <c:pt idx="9">
                  <c:v>196</c:v>
                </c:pt>
                <c:pt idx="12">
                  <c:v>186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312</c:v>
                </c:pt>
                <c:pt idx="3">
                  <c:v>311</c:v>
                </c:pt>
                <c:pt idx="6">
                  <c:v>320</c:v>
                </c:pt>
                <c:pt idx="9">
                  <c:v>317</c:v>
                </c:pt>
                <c:pt idx="12">
                  <c:v>291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1558</c:v>
                </c:pt>
                <c:pt idx="3">
                  <c:v>1523</c:v>
                </c:pt>
                <c:pt idx="6">
                  <c:v>1481</c:v>
                </c:pt>
                <c:pt idx="9">
                  <c:v>1430</c:v>
                </c:pt>
                <c:pt idx="12">
                  <c:v>1413</c:v>
                </c:pt>
              </c:numCache>
            </c:numRef>
          </c:val>
        </c:ser>
        <c:dLbls>
          <c:showLegendKey val="0"/>
          <c:showVal val="0"/>
          <c:showCatName val="0"/>
          <c:showSerName val="0"/>
          <c:showPercent val="0"/>
          <c:showBubbleSize val="0"/>
        </c:dLbls>
        <c:gapWidth val="100"/>
        <c:overlap val="100"/>
        <c:axId val="200238976"/>
        <c:axId val="200245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850</c:v>
                </c:pt>
                <c:pt idx="2">
                  <c:v>#N/A</c:v>
                </c:pt>
                <c:pt idx="3">
                  <c:v>#N/A</c:v>
                </c:pt>
                <c:pt idx="4">
                  <c:v>823</c:v>
                </c:pt>
                <c:pt idx="5">
                  <c:v>#N/A</c:v>
                </c:pt>
                <c:pt idx="6">
                  <c:v>#N/A</c:v>
                </c:pt>
                <c:pt idx="7">
                  <c:v>780</c:v>
                </c:pt>
                <c:pt idx="8">
                  <c:v>#N/A</c:v>
                </c:pt>
                <c:pt idx="9">
                  <c:v>#N/A</c:v>
                </c:pt>
                <c:pt idx="10">
                  <c:v>745</c:v>
                </c:pt>
                <c:pt idx="11">
                  <c:v>#N/A</c:v>
                </c:pt>
                <c:pt idx="12">
                  <c:v>#N/A</c:v>
                </c:pt>
                <c:pt idx="13">
                  <c:v>666</c:v>
                </c:pt>
                <c:pt idx="14">
                  <c:v>#N/A</c:v>
                </c:pt>
              </c:numCache>
            </c:numRef>
          </c:val>
          <c:smooth val="0"/>
        </c:ser>
        <c:dLbls>
          <c:showLegendKey val="0"/>
          <c:showVal val="0"/>
          <c:showCatName val="0"/>
          <c:showSerName val="0"/>
          <c:showPercent val="0"/>
          <c:showBubbleSize val="0"/>
        </c:dLbls>
        <c:marker val="1"/>
        <c:smooth val="0"/>
        <c:axId val="200238976"/>
        <c:axId val="200245248"/>
      </c:lineChart>
      <c:catAx>
        <c:axId val="20023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245248"/>
        <c:crosses val="autoZero"/>
        <c:auto val="1"/>
        <c:lblAlgn val="ctr"/>
        <c:lblOffset val="100"/>
        <c:tickLblSkip val="1"/>
        <c:tickMarkSkip val="1"/>
        <c:noMultiLvlLbl val="0"/>
      </c:catAx>
      <c:valAx>
        <c:axId val="20024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23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13986</c:v>
                </c:pt>
                <c:pt idx="5">
                  <c:v>13607</c:v>
                </c:pt>
                <c:pt idx="8">
                  <c:v>13140</c:v>
                </c:pt>
                <c:pt idx="11">
                  <c:v>12843</c:v>
                </c:pt>
                <c:pt idx="14">
                  <c:v>12581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1396</c:v>
                </c:pt>
                <c:pt idx="5">
                  <c:v>2396</c:v>
                </c:pt>
                <c:pt idx="8">
                  <c:v>2406</c:v>
                </c:pt>
                <c:pt idx="11">
                  <c:v>2843</c:v>
                </c:pt>
                <c:pt idx="14">
                  <c:v>2832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1923</c:v>
                </c:pt>
                <c:pt idx="3">
                  <c:v>1999</c:v>
                </c:pt>
                <c:pt idx="6">
                  <c:v>1981</c:v>
                </c:pt>
                <c:pt idx="9">
                  <c:v>1889</c:v>
                </c:pt>
                <c:pt idx="12">
                  <c:v>1969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1386</c:v>
                </c:pt>
                <c:pt idx="3">
                  <c:v>1207</c:v>
                </c:pt>
                <c:pt idx="6">
                  <c:v>1044</c:v>
                </c:pt>
                <c:pt idx="9">
                  <c:v>973</c:v>
                </c:pt>
                <c:pt idx="12">
                  <c:v>882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5240</c:v>
                </c:pt>
                <c:pt idx="3">
                  <c:v>5485</c:v>
                </c:pt>
                <c:pt idx="6">
                  <c:v>5296</c:v>
                </c:pt>
                <c:pt idx="9">
                  <c:v>4969</c:v>
                </c:pt>
                <c:pt idx="12">
                  <c:v>4678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878</c:v>
                </c:pt>
                <c:pt idx="3">
                  <c:v>753</c:v>
                </c:pt>
                <c:pt idx="6">
                  <c:v>642</c:v>
                </c:pt>
                <c:pt idx="9">
                  <c:v>511</c:v>
                </c:pt>
                <c:pt idx="12">
                  <c:v>357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13692</c:v>
                </c:pt>
                <c:pt idx="3">
                  <c:v>13178</c:v>
                </c:pt>
                <c:pt idx="6">
                  <c:v>12251</c:v>
                </c:pt>
                <c:pt idx="9">
                  <c:v>11747</c:v>
                </c:pt>
                <c:pt idx="12">
                  <c:v>10901</c:v>
                </c:pt>
              </c:numCache>
            </c:numRef>
          </c:val>
        </c:ser>
        <c:dLbls>
          <c:showLegendKey val="0"/>
          <c:showVal val="0"/>
          <c:showCatName val="0"/>
          <c:showSerName val="0"/>
          <c:showPercent val="0"/>
          <c:showBubbleSize val="0"/>
        </c:dLbls>
        <c:gapWidth val="100"/>
        <c:overlap val="100"/>
        <c:axId val="175805952"/>
        <c:axId val="175807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7740</c:v>
                </c:pt>
                <c:pt idx="2">
                  <c:v>#N/A</c:v>
                </c:pt>
                <c:pt idx="3">
                  <c:v>#N/A</c:v>
                </c:pt>
                <c:pt idx="4">
                  <c:v>6620</c:v>
                </c:pt>
                <c:pt idx="5">
                  <c:v>#N/A</c:v>
                </c:pt>
                <c:pt idx="6">
                  <c:v>#N/A</c:v>
                </c:pt>
                <c:pt idx="7">
                  <c:v>5667</c:v>
                </c:pt>
                <c:pt idx="8">
                  <c:v>#N/A</c:v>
                </c:pt>
                <c:pt idx="9">
                  <c:v>#N/A</c:v>
                </c:pt>
                <c:pt idx="10">
                  <c:v>4402</c:v>
                </c:pt>
                <c:pt idx="11">
                  <c:v>#N/A</c:v>
                </c:pt>
                <c:pt idx="12">
                  <c:v>#N/A</c:v>
                </c:pt>
                <c:pt idx="13">
                  <c:v>3373</c:v>
                </c:pt>
                <c:pt idx="14">
                  <c:v>#N/A</c:v>
                </c:pt>
              </c:numCache>
            </c:numRef>
          </c:val>
          <c:smooth val="0"/>
        </c:ser>
        <c:dLbls>
          <c:showLegendKey val="0"/>
          <c:showVal val="0"/>
          <c:showCatName val="0"/>
          <c:showSerName val="0"/>
          <c:showPercent val="0"/>
          <c:showBubbleSize val="0"/>
        </c:dLbls>
        <c:marker val="1"/>
        <c:smooth val="0"/>
        <c:axId val="175805952"/>
        <c:axId val="175807872"/>
      </c:lineChart>
      <c:catAx>
        <c:axId val="17580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807872"/>
        <c:crosses val="autoZero"/>
        <c:auto val="1"/>
        <c:lblAlgn val="ctr"/>
        <c:lblOffset val="100"/>
        <c:tickLblSkip val="1"/>
        <c:tickMarkSkip val="1"/>
        <c:noMultiLvlLbl val="0"/>
      </c:catAx>
      <c:valAx>
        <c:axId val="175807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80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34,825
34,654
16.30
10,828,666
10,209,025
565,516
7,260,921
10,900,550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57.0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類似団体内平均値（０．６３）を０．０５ポイント下回っている。</a:t>
          </a:r>
          <a:endParaRPr kumimoji="1" lang="en-US" altLang="ja-JP" sz="1300">
            <a:latin typeface="ＭＳ Ｐゴシック"/>
          </a:endParaRPr>
        </a:p>
        <a:p>
          <a:r>
            <a:rPr kumimoji="1" lang="ja-JP" altLang="en-US" sz="1300">
              <a:latin typeface="ＭＳ Ｐゴシック"/>
            </a:rPr>
            <a:t>大幅な税収の伸びが見込めない中、更なる歳出削減を実施するとともに、企業誘致、都市計画用途の見直し、徴収業務の強化に取り組み、財政基盤の強化に努める。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41628</xdr:rowOff>
    </xdr:from>
    <xdr:to>
      <xdr:col>7</xdr:col>
      <xdr:colOff>152400</xdr:colOff>
      <xdr:row>43</xdr:row>
      <xdr:rowOff>41628</xdr:rowOff>
    </xdr:to>
    <xdr:cxnSp macro="">
      <xdr:nvCxnSpPr>
        <xdr:cNvPr id="67" name="直線コネクタ 66"/>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41628</xdr:rowOff>
    </xdr:from>
    <xdr:to>
      <xdr:col>6</xdr:col>
      <xdr:colOff>0</xdr:colOff>
      <xdr:row>43</xdr:row>
      <xdr:rowOff>41628</xdr:rowOff>
    </xdr:to>
    <xdr:cxnSp macro="">
      <xdr:nvCxnSpPr>
        <xdr:cNvPr id="70" name="直線コネクタ 69"/>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28222</xdr:rowOff>
    </xdr:from>
    <xdr:to>
      <xdr:col>4</xdr:col>
      <xdr:colOff>482600</xdr:colOff>
      <xdr:row>43</xdr:row>
      <xdr:rowOff>41628</xdr:rowOff>
    </xdr:to>
    <xdr:cxnSp macro="">
      <xdr:nvCxnSpPr>
        <xdr:cNvPr id="73" name="直線コネクタ 72"/>
        <xdr:cNvCxnSpPr/>
      </xdr:nvCxnSpPr>
      <xdr:spPr>
        <a:xfrm>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159455</xdr:rowOff>
    </xdr:from>
    <xdr:to>
      <xdr:col>3</xdr:col>
      <xdr:colOff>279400</xdr:colOff>
      <xdr:row>43</xdr:row>
      <xdr:rowOff>28222</xdr:rowOff>
    </xdr:to>
    <xdr:cxnSp macro="">
      <xdr:nvCxnSpPr>
        <xdr:cNvPr id="76" name="直線コネクタ 75"/>
        <xdr:cNvCxnSpPr/>
      </xdr:nvCxnSpPr>
      <xdr:spPr>
        <a:xfrm>
          <a:off x="1447800" y="736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162278</xdr:rowOff>
    </xdr:from>
    <xdr:to>
      <xdr:col>7</xdr:col>
      <xdr:colOff>203200</xdr:colOff>
      <xdr:row>43</xdr:row>
      <xdr:rowOff>92428</xdr:rowOff>
    </xdr:to>
    <xdr:sp macro="" textlink="">
      <xdr:nvSpPr>
        <xdr:cNvPr id="86" name="円/楕円 85"/>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134355</xdr:rowOff>
    </xdr:from>
    <xdr:ext cx="762000" cy="259045"/>
    <xdr:sp macro="" textlink="">
      <xdr:nvSpPr>
        <xdr:cNvPr id="87"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162278</xdr:rowOff>
    </xdr:from>
    <xdr:to>
      <xdr:col>6</xdr:col>
      <xdr:colOff>50800</xdr:colOff>
      <xdr:row>43</xdr:row>
      <xdr:rowOff>92428</xdr:rowOff>
    </xdr:to>
    <xdr:sp macro="" textlink="">
      <xdr:nvSpPr>
        <xdr:cNvPr id="88" name="円/楕円 87"/>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77205</xdr:rowOff>
    </xdr:from>
    <xdr:ext cx="736600" cy="259045"/>
    <xdr:sp macro="" textlink="">
      <xdr:nvSpPr>
        <xdr:cNvPr id="89" name="テキスト ボックス 88"/>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162278</xdr:rowOff>
    </xdr:from>
    <xdr:to>
      <xdr:col>4</xdr:col>
      <xdr:colOff>533400</xdr:colOff>
      <xdr:row>43</xdr:row>
      <xdr:rowOff>92428</xdr:rowOff>
    </xdr:to>
    <xdr:sp macro="" textlink="">
      <xdr:nvSpPr>
        <xdr:cNvPr id="90" name="円/楕円 89"/>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77205</xdr:rowOff>
    </xdr:from>
    <xdr:ext cx="762000" cy="259045"/>
    <xdr:sp macro="" textlink="">
      <xdr:nvSpPr>
        <xdr:cNvPr id="91" name="テキスト ボックス 90"/>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148872</xdr:rowOff>
    </xdr:from>
    <xdr:to>
      <xdr:col>3</xdr:col>
      <xdr:colOff>330200</xdr:colOff>
      <xdr:row>43</xdr:row>
      <xdr:rowOff>79022</xdr:rowOff>
    </xdr:to>
    <xdr:sp macro="" textlink="">
      <xdr:nvSpPr>
        <xdr:cNvPr id="92" name="円/楕円 91"/>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63799</xdr:rowOff>
    </xdr:from>
    <xdr:ext cx="762000" cy="259045"/>
    <xdr:sp macro="" textlink="">
      <xdr:nvSpPr>
        <xdr:cNvPr id="93" name="テキスト ボックス 92"/>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4" name="円/楕円 93"/>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23582</xdr:rowOff>
    </xdr:from>
    <xdr:ext cx="762000" cy="259045"/>
    <xdr:sp macro="" textlink="">
      <xdr:nvSpPr>
        <xdr:cNvPr id="95" name="テキスト ボックス 94"/>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類似団体内平均値（８８．４％）を１１．２％上回っている。</a:t>
          </a:r>
          <a:endParaRPr kumimoji="1" lang="en-US" altLang="ja-JP" sz="1300">
            <a:latin typeface="ＭＳ Ｐゴシック"/>
          </a:endParaRPr>
        </a:p>
        <a:p>
          <a:r>
            <a:rPr kumimoji="1" lang="ja-JP" altLang="en-US" sz="1300">
              <a:latin typeface="ＭＳ Ｐゴシック"/>
            </a:rPr>
            <a:t>クリーンセンターをはじめとする施設の維持修繕に係る経費が増加している。人口増加に伴う社会基盤整備として実施してきた投資的事業に係る公債費負担の占める割合も大きい。当面は、経常収支比率９５．０ポイントを下回るよう事務事業の重点化と質的充実を図りながら、経常経費の一層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94742</xdr:rowOff>
    </xdr:from>
    <xdr:to>
      <xdr:col>7</xdr:col>
      <xdr:colOff>152400</xdr:colOff>
      <xdr:row>67</xdr:row>
      <xdr:rowOff>12446</xdr:rowOff>
    </xdr:to>
    <xdr:cxnSp macro="">
      <xdr:nvCxnSpPr>
        <xdr:cNvPr id="128" name="直線コネクタ 127"/>
        <xdr:cNvCxnSpPr/>
      </xdr:nvCxnSpPr>
      <xdr:spPr>
        <a:xfrm>
          <a:off x="4114800" y="11238992"/>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41656</xdr:rowOff>
    </xdr:from>
    <xdr:to>
      <xdr:col>6</xdr:col>
      <xdr:colOff>0</xdr:colOff>
      <xdr:row>65</xdr:row>
      <xdr:rowOff>94742</xdr:rowOff>
    </xdr:to>
    <xdr:cxnSp macro="">
      <xdr:nvCxnSpPr>
        <xdr:cNvPr id="131" name="直線コネクタ 130"/>
        <xdr:cNvCxnSpPr/>
      </xdr:nvCxnSpPr>
      <xdr:spPr>
        <a:xfrm>
          <a:off x="3225800" y="111859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41656</xdr:rowOff>
    </xdr:from>
    <xdr:to>
      <xdr:col>4</xdr:col>
      <xdr:colOff>482600</xdr:colOff>
      <xdr:row>65</xdr:row>
      <xdr:rowOff>41656</xdr:rowOff>
    </xdr:to>
    <xdr:cxnSp macro="">
      <xdr:nvCxnSpPr>
        <xdr:cNvPr id="134" name="直線コネクタ 133"/>
        <xdr:cNvCxnSpPr/>
      </xdr:nvCxnSpPr>
      <xdr:spPr>
        <a:xfrm>
          <a:off x="2336800" y="11185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77978</xdr:rowOff>
    </xdr:from>
    <xdr:to>
      <xdr:col>3</xdr:col>
      <xdr:colOff>279400</xdr:colOff>
      <xdr:row>65</xdr:row>
      <xdr:rowOff>41656</xdr:rowOff>
    </xdr:to>
    <xdr:cxnSp macro="">
      <xdr:nvCxnSpPr>
        <xdr:cNvPr id="137" name="直線コネクタ 136"/>
        <xdr:cNvCxnSpPr/>
      </xdr:nvCxnSpPr>
      <xdr:spPr>
        <a:xfrm>
          <a:off x="1447800" y="1105077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133096</xdr:rowOff>
    </xdr:from>
    <xdr:to>
      <xdr:col>7</xdr:col>
      <xdr:colOff>203200</xdr:colOff>
      <xdr:row>67</xdr:row>
      <xdr:rowOff>63246</xdr:rowOff>
    </xdr:to>
    <xdr:sp macro="" textlink="">
      <xdr:nvSpPr>
        <xdr:cNvPr id="147" name="円/楕円 146"/>
        <xdr:cNvSpPr/>
      </xdr:nvSpPr>
      <xdr:spPr>
        <a:xfrm>
          <a:off x="49022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28973</xdr:rowOff>
    </xdr:from>
    <xdr:ext cx="762000" cy="259045"/>
    <xdr:sp macro="" textlink="">
      <xdr:nvSpPr>
        <xdr:cNvPr id="148" name="財政構造の弾力性該当値テキスト"/>
        <xdr:cNvSpPr txBox="1"/>
      </xdr:nvSpPr>
      <xdr:spPr>
        <a:xfrm>
          <a:off x="5041900" y="1134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43942</xdr:rowOff>
    </xdr:from>
    <xdr:to>
      <xdr:col>6</xdr:col>
      <xdr:colOff>50800</xdr:colOff>
      <xdr:row>65</xdr:row>
      <xdr:rowOff>145542</xdr:rowOff>
    </xdr:to>
    <xdr:sp macro="" textlink="">
      <xdr:nvSpPr>
        <xdr:cNvPr id="149" name="円/楕円 148"/>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130319</xdr:rowOff>
    </xdr:from>
    <xdr:ext cx="736600" cy="259045"/>
    <xdr:sp macro="" textlink="">
      <xdr:nvSpPr>
        <xdr:cNvPr id="150" name="テキスト ボックス 149"/>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162306</xdr:rowOff>
    </xdr:from>
    <xdr:to>
      <xdr:col>4</xdr:col>
      <xdr:colOff>533400</xdr:colOff>
      <xdr:row>65</xdr:row>
      <xdr:rowOff>92456</xdr:rowOff>
    </xdr:to>
    <xdr:sp macro="" textlink="">
      <xdr:nvSpPr>
        <xdr:cNvPr id="151" name="円/楕円 150"/>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77233</xdr:rowOff>
    </xdr:from>
    <xdr:ext cx="762000" cy="259045"/>
    <xdr:sp macro="" textlink="">
      <xdr:nvSpPr>
        <xdr:cNvPr id="152" name="テキスト ボックス 151"/>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162306</xdr:rowOff>
    </xdr:from>
    <xdr:to>
      <xdr:col>3</xdr:col>
      <xdr:colOff>330200</xdr:colOff>
      <xdr:row>65</xdr:row>
      <xdr:rowOff>92456</xdr:rowOff>
    </xdr:to>
    <xdr:sp macro="" textlink="">
      <xdr:nvSpPr>
        <xdr:cNvPr id="153" name="円/楕円 152"/>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77233</xdr:rowOff>
    </xdr:from>
    <xdr:ext cx="762000" cy="259045"/>
    <xdr:sp macro="" textlink="">
      <xdr:nvSpPr>
        <xdr:cNvPr id="154" name="テキスト ボックス 153"/>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55" name="円/楕円 154"/>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56" name="テキスト ボックス 155"/>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[106,660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113,032</a:t>
          </a:r>
          <a:r>
            <a:rPr kumimoji="1" lang="ja-JP" altLang="en-US" sz="1300">
              <a:latin typeface="ＭＳ Ｐゴシック"/>
            </a:rPr>
            <a:t>円）を</a:t>
          </a:r>
          <a:r>
            <a:rPr kumimoji="1" lang="en-US" altLang="ja-JP" sz="1300">
              <a:latin typeface="ＭＳ Ｐゴシック"/>
            </a:rPr>
            <a:t>6,372</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人件費において、今後も現状の職員を基本にしつつ必要最小限の採用に留め、引き続き最小限の経費で効率的な財政運営に努める。</a:t>
          </a:r>
          <a:endParaRPr kumimoji="1" lang="en-US" altLang="ja-JP" sz="1300">
            <a:latin typeface="ＭＳ Ｐゴシック"/>
          </a:endParaRPr>
        </a:p>
        <a:p>
          <a:r>
            <a:rPr kumimoji="1" lang="ja-JP" altLang="en-US" sz="1300">
              <a:latin typeface="ＭＳ Ｐゴシック"/>
            </a:rPr>
            <a:t>物件費において、今後も事務事業の見直しにより物件費全体の抑制を図り、必要最小限の経費で効率的な財政運営を目指す。</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146724</xdr:rowOff>
    </xdr:from>
    <xdr:to>
      <xdr:col>7</xdr:col>
      <xdr:colOff>152400</xdr:colOff>
      <xdr:row>83</xdr:row>
      <xdr:rowOff>26053</xdr:rowOff>
    </xdr:to>
    <xdr:cxnSp macro="">
      <xdr:nvCxnSpPr>
        <xdr:cNvPr id="191" name="直線コネクタ 190"/>
        <xdr:cNvCxnSpPr/>
      </xdr:nvCxnSpPr>
      <xdr:spPr>
        <a:xfrm>
          <a:off x="4114800" y="14205624"/>
          <a:ext cx="838200" cy="5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137877</xdr:rowOff>
    </xdr:from>
    <xdr:to>
      <xdr:col>6</xdr:col>
      <xdr:colOff>0</xdr:colOff>
      <xdr:row>82</xdr:row>
      <xdr:rowOff>146724</xdr:rowOff>
    </xdr:to>
    <xdr:cxnSp macro="">
      <xdr:nvCxnSpPr>
        <xdr:cNvPr id="194" name="直線コネクタ 193"/>
        <xdr:cNvCxnSpPr/>
      </xdr:nvCxnSpPr>
      <xdr:spPr>
        <a:xfrm>
          <a:off x="3225800" y="14196777"/>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111736</xdr:rowOff>
    </xdr:from>
    <xdr:to>
      <xdr:col>4</xdr:col>
      <xdr:colOff>482600</xdr:colOff>
      <xdr:row>82</xdr:row>
      <xdr:rowOff>137877</xdr:rowOff>
    </xdr:to>
    <xdr:cxnSp macro="">
      <xdr:nvCxnSpPr>
        <xdr:cNvPr id="197" name="直線コネクタ 196"/>
        <xdr:cNvCxnSpPr/>
      </xdr:nvCxnSpPr>
      <xdr:spPr>
        <a:xfrm>
          <a:off x="2336800" y="1417063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101553</xdr:rowOff>
    </xdr:from>
    <xdr:to>
      <xdr:col>3</xdr:col>
      <xdr:colOff>279400</xdr:colOff>
      <xdr:row>82</xdr:row>
      <xdr:rowOff>111736</xdr:rowOff>
    </xdr:to>
    <xdr:cxnSp macro="">
      <xdr:nvCxnSpPr>
        <xdr:cNvPr id="200" name="直線コネクタ 199"/>
        <xdr:cNvCxnSpPr/>
      </xdr:nvCxnSpPr>
      <xdr:spPr>
        <a:xfrm>
          <a:off x="1447800" y="14160453"/>
          <a:ext cx="88900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146703</xdr:rowOff>
    </xdr:from>
    <xdr:to>
      <xdr:col>7</xdr:col>
      <xdr:colOff>203200</xdr:colOff>
      <xdr:row>83</xdr:row>
      <xdr:rowOff>76853</xdr:rowOff>
    </xdr:to>
    <xdr:sp macro="" textlink="">
      <xdr:nvSpPr>
        <xdr:cNvPr id="210" name="円/楕円 209"/>
        <xdr:cNvSpPr/>
      </xdr:nvSpPr>
      <xdr:spPr>
        <a:xfrm>
          <a:off x="4902200" y="142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163230</xdr:rowOff>
    </xdr:from>
    <xdr:ext cx="762000" cy="259045"/>
    <xdr:sp macro="" textlink="">
      <xdr:nvSpPr>
        <xdr:cNvPr id="211" name="人件費・物件費等の状況該当値テキスト"/>
        <xdr:cNvSpPr txBox="1"/>
      </xdr:nvSpPr>
      <xdr:spPr>
        <a:xfrm>
          <a:off x="5041900" y="1405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106,660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95924</xdr:rowOff>
    </xdr:from>
    <xdr:to>
      <xdr:col>6</xdr:col>
      <xdr:colOff>50800</xdr:colOff>
      <xdr:row>83</xdr:row>
      <xdr:rowOff>26074</xdr:rowOff>
    </xdr:to>
    <xdr:sp macro="" textlink="">
      <xdr:nvSpPr>
        <xdr:cNvPr id="212" name="円/楕円 211"/>
        <xdr:cNvSpPr/>
      </xdr:nvSpPr>
      <xdr:spPr>
        <a:xfrm>
          <a:off x="4064000" y="1415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36251</xdr:rowOff>
    </xdr:from>
    <xdr:ext cx="736600" cy="259045"/>
    <xdr:sp macro="" textlink="">
      <xdr:nvSpPr>
        <xdr:cNvPr id="213" name="テキスト ボックス 212"/>
        <xdr:cNvSpPr txBox="1"/>
      </xdr:nvSpPr>
      <xdr:spPr>
        <a:xfrm>
          <a:off x="3733800" y="1392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100,347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87077</xdr:rowOff>
    </xdr:from>
    <xdr:to>
      <xdr:col>4</xdr:col>
      <xdr:colOff>533400</xdr:colOff>
      <xdr:row>83</xdr:row>
      <xdr:rowOff>17227</xdr:rowOff>
    </xdr:to>
    <xdr:sp macro="" textlink="">
      <xdr:nvSpPr>
        <xdr:cNvPr id="214" name="円/楕円 213"/>
        <xdr:cNvSpPr/>
      </xdr:nvSpPr>
      <xdr:spPr>
        <a:xfrm>
          <a:off x="3175000" y="1414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27404</xdr:rowOff>
    </xdr:from>
    <xdr:ext cx="762000" cy="259045"/>
    <xdr:sp macro="" textlink="">
      <xdr:nvSpPr>
        <xdr:cNvPr id="215" name="テキスト ボックス 214"/>
        <xdr:cNvSpPr txBox="1"/>
      </xdr:nvSpPr>
      <xdr:spPr>
        <a:xfrm>
          <a:off x="2844800" y="1391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99,247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60936</xdr:rowOff>
    </xdr:from>
    <xdr:to>
      <xdr:col>3</xdr:col>
      <xdr:colOff>330200</xdr:colOff>
      <xdr:row>82</xdr:row>
      <xdr:rowOff>162536</xdr:rowOff>
    </xdr:to>
    <xdr:sp macro="" textlink="">
      <xdr:nvSpPr>
        <xdr:cNvPr id="216" name="円/楕円 215"/>
        <xdr:cNvSpPr/>
      </xdr:nvSpPr>
      <xdr:spPr>
        <a:xfrm>
          <a:off x="2286000" y="1411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1263</xdr:rowOff>
    </xdr:from>
    <xdr:ext cx="762000" cy="259045"/>
    <xdr:sp macro="" textlink="">
      <xdr:nvSpPr>
        <xdr:cNvPr id="217" name="テキスト ボックス 216"/>
        <xdr:cNvSpPr txBox="1"/>
      </xdr:nvSpPr>
      <xdr:spPr>
        <a:xfrm>
          <a:off x="1955800" y="1388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95,997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50753</xdr:rowOff>
    </xdr:from>
    <xdr:to>
      <xdr:col>2</xdr:col>
      <xdr:colOff>127000</xdr:colOff>
      <xdr:row>82</xdr:row>
      <xdr:rowOff>152353</xdr:rowOff>
    </xdr:to>
    <xdr:sp macro="" textlink="">
      <xdr:nvSpPr>
        <xdr:cNvPr id="218" name="円/楕円 217"/>
        <xdr:cNvSpPr/>
      </xdr:nvSpPr>
      <xdr:spPr>
        <a:xfrm>
          <a:off x="1397000" y="141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162530</xdr:rowOff>
    </xdr:from>
    <xdr:ext cx="762000" cy="259045"/>
    <xdr:sp macro="" textlink="">
      <xdr:nvSpPr>
        <xdr:cNvPr id="219" name="テキスト ボックス 218"/>
        <xdr:cNvSpPr txBox="1"/>
      </xdr:nvSpPr>
      <xdr:spPr>
        <a:xfrm>
          <a:off x="1066800" y="138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類似団体内平均値（９６．８）を１．６ポイント上回っている。</a:t>
          </a:r>
        </a:p>
        <a:p>
          <a:r>
            <a:rPr kumimoji="1" lang="ja-JP" altLang="en-US" sz="1300">
              <a:latin typeface="ＭＳ Ｐゴシック"/>
            </a:rPr>
            <a:t>平成２３，２４年度と続く国家公務員の給与削減に連動して、指数が上昇している。また、平成２５年度は全国市町村に対して給与削減の要請がなされ、各市町村の減額のばらつきにより平均値を上回った。</a:t>
          </a:r>
        </a:p>
        <a:p>
          <a:r>
            <a:rPr kumimoji="1" lang="ja-JP" altLang="en-US" sz="1300">
              <a:latin typeface="ＭＳ Ｐゴシック"/>
            </a:rPr>
            <a:t>諸手当については国の制度と同水準であり、今後も適正化に努める。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85</xdr:row>
      <xdr:rowOff>135164</xdr:rowOff>
    </xdr:to>
    <xdr:cxnSp macro="">
      <xdr:nvCxnSpPr>
        <xdr:cNvPr id="255" name="直線コネクタ 254"/>
        <xdr:cNvCxnSpPr/>
      </xdr:nvCxnSpPr>
      <xdr:spPr>
        <a:xfrm>
          <a:off x="16179800" y="14524566"/>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88493</xdr:rowOff>
    </xdr:from>
    <xdr:ext cx="762000" cy="259045"/>
    <xdr:sp macro="" textlink="">
      <xdr:nvSpPr>
        <xdr:cNvPr id="256"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87</xdr:row>
      <xdr:rowOff>159959</xdr:rowOff>
    </xdr:to>
    <xdr:cxnSp macro="">
      <xdr:nvCxnSpPr>
        <xdr:cNvPr id="258" name="直線コネクタ 257"/>
        <xdr:cNvCxnSpPr/>
      </xdr:nvCxnSpPr>
      <xdr:spPr>
        <a:xfrm flipV="1">
          <a:off x="15290800" y="14524566"/>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60" name="テキスト ボックス 259"/>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90109</xdr:rowOff>
    </xdr:from>
    <xdr:to>
      <xdr:col>22</xdr:col>
      <xdr:colOff>203200</xdr:colOff>
      <xdr:row>87</xdr:row>
      <xdr:rowOff>159959</xdr:rowOff>
    </xdr:to>
    <xdr:cxnSp macro="">
      <xdr:nvCxnSpPr>
        <xdr:cNvPr id="261" name="直線コネクタ 260"/>
        <xdr:cNvCxnSpPr/>
      </xdr:nvCxnSpPr>
      <xdr:spPr>
        <a:xfrm>
          <a:off x="14401800" y="1483480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153609</xdr:rowOff>
    </xdr:from>
    <xdr:to>
      <xdr:col>21</xdr:col>
      <xdr:colOff>0</xdr:colOff>
      <xdr:row>86</xdr:row>
      <xdr:rowOff>90109</xdr:rowOff>
    </xdr:to>
    <xdr:cxnSp macro="">
      <xdr:nvCxnSpPr>
        <xdr:cNvPr id="264" name="直線コネクタ 263"/>
        <xdr:cNvCxnSpPr/>
      </xdr:nvCxnSpPr>
      <xdr:spPr>
        <a:xfrm>
          <a:off x="13512800" y="13869609"/>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84364</xdr:rowOff>
    </xdr:from>
    <xdr:to>
      <xdr:col>24</xdr:col>
      <xdr:colOff>609600</xdr:colOff>
      <xdr:row>86</xdr:row>
      <xdr:rowOff>14514</xdr:rowOff>
    </xdr:to>
    <xdr:sp macro="" textlink="">
      <xdr:nvSpPr>
        <xdr:cNvPr id="274" name="円/楕円 273"/>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56441</xdr:rowOff>
    </xdr:from>
    <xdr:ext cx="762000" cy="259045"/>
    <xdr:sp macro="" textlink="">
      <xdr:nvSpPr>
        <xdr:cNvPr id="275"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6" name="円/楕円 275"/>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77" name="テキスト ボックス 276"/>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109159</xdr:rowOff>
    </xdr:from>
    <xdr:to>
      <xdr:col>22</xdr:col>
      <xdr:colOff>254000</xdr:colOff>
      <xdr:row>88</xdr:row>
      <xdr:rowOff>39309</xdr:rowOff>
    </xdr:to>
    <xdr:sp macro="" textlink="">
      <xdr:nvSpPr>
        <xdr:cNvPr id="278" name="円/楕円 277"/>
        <xdr:cNvSpPr/>
      </xdr:nvSpPr>
      <xdr:spPr>
        <a:xfrm>
          <a:off x="15240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49486</xdr:rowOff>
    </xdr:from>
    <xdr:ext cx="762000" cy="259045"/>
    <xdr:sp macro="" textlink="">
      <xdr:nvSpPr>
        <xdr:cNvPr id="279" name="テキスト ボックス 278"/>
        <xdr:cNvSpPr txBox="1"/>
      </xdr:nvSpPr>
      <xdr:spPr>
        <a:xfrm>
          <a:off x="14909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39309</xdr:rowOff>
    </xdr:from>
    <xdr:to>
      <xdr:col>21</xdr:col>
      <xdr:colOff>50800</xdr:colOff>
      <xdr:row>86</xdr:row>
      <xdr:rowOff>140909</xdr:rowOff>
    </xdr:to>
    <xdr:sp macro="" textlink="">
      <xdr:nvSpPr>
        <xdr:cNvPr id="280" name="円/楕円 279"/>
        <xdr:cNvSpPr/>
      </xdr:nvSpPr>
      <xdr:spPr>
        <a:xfrm>
          <a:off x="14351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151086</xdr:rowOff>
    </xdr:from>
    <xdr:ext cx="762000" cy="259045"/>
    <xdr:sp macro="" textlink="">
      <xdr:nvSpPr>
        <xdr:cNvPr id="281" name="テキスト ボックス 280"/>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102809</xdr:rowOff>
    </xdr:from>
    <xdr:to>
      <xdr:col>19</xdr:col>
      <xdr:colOff>533400</xdr:colOff>
      <xdr:row>81</xdr:row>
      <xdr:rowOff>32959</xdr:rowOff>
    </xdr:to>
    <xdr:sp macro="" textlink="">
      <xdr:nvSpPr>
        <xdr:cNvPr id="282" name="円/楕円 281"/>
        <xdr:cNvSpPr/>
      </xdr:nvSpPr>
      <xdr:spPr>
        <a:xfrm>
          <a:off x="13462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43136</xdr:rowOff>
    </xdr:from>
    <xdr:ext cx="762000" cy="259045"/>
    <xdr:sp macro="" textlink="">
      <xdr:nvSpPr>
        <xdr:cNvPr id="283" name="テキスト ボックス 282"/>
        <xdr:cNvSpPr txBox="1"/>
      </xdr:nvSpPr>
      <xdr:spPr>
        <a:xfrm>
          <a:off x="13131800" y="135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類似団体内平均値（６．７３人）を１．０４人下回っている。</a:t>
          </a:r>
        </a:p>
        <a:p>
          <a:r>
            <a:rPr kumimoji="1" lang="ja-JP" altLang="en-US" sz="1300">
              <a:latin typeface="ＭＳ Ｐゴシック"/>
            </a:rPr>
            <a:t>平成２２年度まで５カ年５０人削減方針による退職者の不補充などを実施してきた。今後も現状の職員数を基本としつつ必要最小限の採用に留め、適正な定員管理に努める。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119864</xdr:rowOff>
    </xdr:from>
    <xdr:to>
      <xdr:col>24</xdr:col>
      <xdr:colOff>558800</xdr:colOff>
      <xdr:row>59</xdr:row>
      <xdr:rowOff>126758</xdr:rowOff>
    </xdr:to>
    <xdr:cxnSp macro="">
      <xdr:nvCxnSpPr>
        <xdr:cNvPr id="320" name="直線コネクタ 319"/>
        <xdr:cNvCxnSpPr/>
      </xdr:nvCxnSpPr>
      <xdr:spPr>
        <a:xfrm>
          <a:off x="16179800" y="1023541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103777</xdr:rowOff>
    </xdr:from>
    <xdr:to>
      <xdr:col>23</xdr:col>
      <xdr:colOff>406400</xdr:colOff>
      <xdr:row>59</xdr:row>
      <xdr:rowOff>119864</xdr:rowOff>
    </xdr:to>
    <xdr:cxnSp macro="">
      <xdr:nvCxnSpPr>
        <xdr:cNvPr id="323" name="直線コネクタ 322"/>
        <xdr:cNvCxnSpPr/>
      </xdr:nvCxnSpPr>
      <xdr:spPr>
        <a:xfrm>
          <a:off x="15290800" y="1021932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63560</xdr:rowOff>
    </xdr:from>
    <xdr:to>
      <xdr:col>22</xdr:col>
      <xdr:colOff>203200</xdr:colOff>
      <xdr:row>59</xdr:row>
      <xdr:rowOff>103777</xdr:rowOff>
    </xdr:to>
    <xdr:cxnSp macro="">
      <xdr:nvCxnSpPr>
        <xdr:cNvPr id="326" name="直線コネクタ 325"/>
        <xdr:cNvCxnSpPr/>
      </xdr:nvCxnSpPr>
      <xdr:spPr>
        <a:xfrm>
          <a:off x="14401800" y="101791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29089</xdr:rowOff>
    </xdr:from>
    <xdr:to>
      <xdr:col>21</xdr:col>
      <xdr:colOff>0</xdr:colOff>
      <xdr:row>59</xdr:row>
      <xdr:rowOff>63560</xdr:rowOff>
    </xdr:to>
    <xdr:cxnSp macro="">
      <xdr:nvCxnSpPr>
        <xdr:cNvPr id="329" name="直線コネクタ 328"/>
        <xdr:cNvCxnSpPr/>
      </xdr:nvCxnSpPr>
      <xdr:spPr>
        <a:xfrm>
          <a:off x="13512800" y="1014463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75958</xdr:rowOff>
    </xdr:from>
    <xdr:to>
      <xdr:col>24</xdr:col>
      <xdr:colOff>609600</xdr:colOff>
      <xdr:row>60</xdr:row>
      <xdr:rowOff>6108</xdr:rowOff>
    </xdr:to>
    <xdr:sp macro="" textlink="">
      <xdr:nvSpPr>
        <xdr:cNvPr id="339" name="円/楕円 338"/>
        <xdr:cNvSpPr/>
      </xdr:nvSpPr>
      <xdr:spPr>
        <a:xfrm>
          <a:off x="16967200" y="10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92485</xdr:rowOff>
    </xdr:from>
    <xdr:ext cx="762000" cy="259045"/>
    <xdr:sp macro="" textlink="">
      <xdr:nvSpPr>
        <xdr:cNvPr id="340" name="定員管理の状況該当値テキスト"/>
        <xdr:cNvSpPr txBox="1"/>
      </xdr:nvSpPr>
      <xdr:spPr>
        <a:xfrm>
          <a:off x="17106900" y="1003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69064</xdr:rowOff>
    </xdr:from>
    <xdr:to>
      <xdr:col>23</xdr:col>
      <xdr:colOff>457200</xdr:colOff>
      <xdr:row>59</xdr:row>
      <xdr:rowOff>170664</xdr:rowOff>
    </xdr:to>
    <xdr:sp macro="" textlink="">
      <xdr:nvSpPr>
        <xdr:cNvPr id="341" name="円/楕円 340"/>
        <xdr:cNvSpPr/>
      </xdr:nvSpPr>
      <xdr:spPr>
        <a:xfrm>
          <a:off x="16129000" y="101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9391</xdr:rowOff>
    </xdr:from>
    <xdr:ext cx="736600" cy="259045"/>
    <xdr:sp macro="" textlink="">
      <xdr:nvSpPr>
        <xdr:cNvPr id="342" name="テキスト ボックス 341"/>
        <xdr:cNvSpPr txBox="1"/>
      </xdr:nvSpPr>
      <xdr:spPr>
        <a:xfrm>
          <a:off x="15798800" y="995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52977</xdr:rowOff>
    </xdr:from>
    <xdr:to>
      <xdr:col>22</xdr:col>
      <xdr:colOff>254000</xdr:colOff>
      <xdr:row>59</xdr:row>
      <xdr:rowOff>154577</xdr:rowOff>
    </xdr:to>
    <xdr:sp macro="" textlink="">
      <xdr:nvSpPr>
        <xdr:cNvPr id="343" name="円/楕円 342"/>
        <xdr:cNvSpPr/>
      </xdr:nvSpPr>
      <xdr:spPr>
        <a:xfrm>
          <a:off x="15240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164754</xdr:rowOff>
    </xdr:from>
    <xdr:ext cx="762000" cy="259045"/>
    <xdr:sp macro="" textlink="">
      <xdr:nvSpPr>
        <xdr:cNvPr id="344" name="テキスト ボックス 343"/>
        <xdr:cNvSpPr txBox="1"/>
      </xdr:nvSpPr>
      <xdr:spPr>
        <a:xfrm>
          <a:off x="14909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12760</xdr:rowOff>
    </xdr:from>
    <xdr:to>
      <xdr:col>21</xdr:col>
      <xdr:colOff>50800</xdr:colOff>
      <xdr:row>59</xdr:row>
      <xdr:rowOff>114360</xdr:rowOff>
    </xdr:to>
    <xdr:sp macro="" textlink="">
      <xdr:nvSpPr>
        <xdr:cNvPr id="345" name="円/楕円 344"/>
        <xdr:cNvSpPr/>
      </xdr:nvSpPr>
      <xdr:spPr>
        <a:xfrm>
          <a:off x="14351000" y="101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124537</xdr:rowOff>
    </xdr:from>
    <xdr:ext cx="762000" cy="259045"/>
    <xdr:sp macro="" textlink="">
      <xdr:nvSpPr>
        <xdr:cNvPr id="346" name="テキスト ボックス 345"/>
        <xdr:cNvSpPr txBox="1"/>
      </xdr:nvSpPr>
      <xdr:spPr>
        <a:xfrm>
          <a:off x="14020800" y="989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149739</xdr:rowOff>
    </xdr:from>
    <xdr:to>
      <xdr:col>19</xdr:col>
      <xdr:colOff>533400</xdr:colOff>
      <xdr:row>59</xdr:row>
      <xdr:rowOff>79889</xdr:rowOff>
    </xdr:to>
    <xdr:sp macro="" textlink="">
      <xdr:nvSpPr>
        <xdr:cNvPr id="347" name="円/楕円 346"/>
        <xdr:cNvSpPr/>
      </xdr:nvSpPr>
      <xdr:spPr>
        <a:xfrm>
          <a:off x="13462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90066</xdr:rowOff>
    </xdr:from>
    <xdr:ext cx="762000" cy="259045"/>
    <xdr:sp macro="" textlink="">
      <xdr:nvSpPr>
        <xdr:cNvPr id="348" name="テキスト ボックス 347"/>
        <xdr:cNvSpPr txBox="1"/>
      </xdr:nvSpPr>
      <xdr:spPr>
        <a:xfrm>
          <a:off x="13131800" y="986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類似団体内平均値（７．７％）を４．６％上回っている。</a:t>
          </a:r>
        </a:p>
        <a:p>
          <a:r>
            <a:rPr kumimoji="1" lang="ja-JP" altLang="en-US" sz="1300">
              <a:latin typeface="ＭＳ Ｐゴシック"/>
            </a:rPr>
            <a:t>これまで人口増加に伴う社会基盤整備として、継続的に投資的事業を推進してきたために公債費が増嵩、さらに県第二浄化センターの関連で下水道整備事業を推進してきたことに伴う繰出金が実質公債費を高くしている要因である。今後は投資的事業の抑制や下水道使用料の適正化を段階的に行うことで繰出金を縮減し、実質公債費比率のさらなる減少を目指す。</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42</xdr:row>
      <xdr:rowOff>158115</xdr:rowOff>
    </xdr:to>
    <xdr:cxnSp macro="">
      <xdr:nvCxnSpPr>
        <xdr:cNvPr id="373" name="直線コネクタ 372"/>
        <xdr:cNvCxnSpPr/>
      </xdr:nvCxnSpPr>
      <xdr:spPr>
        <a:xfrm flipV="1">
          <a:off x="17018000" y="6218872"/>
          <a:ext cx="0" cy="1140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130192</xdr:rowOff>
    </xdr:from>
    <xdr:ext cx="762000" cy="259045"/>
    <xdr:sp macro="" textlink="">
      <xdr:nvSpPr>
        <xdr:cNvPr id="374" name="公債費負担の状況最小値テキスト"/>
        <xdr:cNvSpPr txBox="1"/>
      </xdr:nvSpPr>
      <xdr:spPr>
        <a:xfrm>
          <a:off x="17106900" y="733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42</xdr:row>
      <xdr:rowOff>158115</xdr:rowOff>
    </xdr:from>
    <xdr:to>
      <xdr:col>24</xdr:col>
      <xdr:colOff>647700</xdr:colOff>
      <xdr:row>42</xdr:row>
      <xdr:rowOff>158115</xdr:rowOff>
    </xdr:to>
    <xdr:cxnSp macro="">
      <xdr:nvCxnSpPr>
        <xdr:cNvPr id="375" name="直線コネクタ 374"/>
        <xdr:cNvCxnSpPr/>
      </xdr:nvCxnSpPr>
      <xdr:spPr>
        <a:xfrm>
          <a:off x="16929100" y="735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6"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7" name="直線コネクタ 376"/>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94297</xdr:rowOff>
    </xdr:from>
    <xdr:to>
      <xdr:col>24</xdr:col>
      <xdr:colOff>558800</xdr:colOff>
      <xdr:row>41</xdr:row>
      <xdr:rowOff>154622</xdr:rowOff>
    </xdr:to>
    <xdr:cxnSp macro="">
      <xdr:nvCxnSpPr>
        <xdr:cNvPr id="378" name="直線コネクタ 377"/>
        <xdr:cNvCxnSpPr/>
      </xdr:nvCxnSpPr>
      <xdr:spPr>
        <a:xfrm flipV="1">
          <a:off x="16179800" y="712374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79"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80" name="フローチャート : 判断 379"/>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154622</xdr:rowOff>
    </xdr:from>
    <xdr:to>
      <xdr:col>23</xdr:col>
      <xdr:colOff>406400</xdr:colOff>
      <xdr:row>42</xdr:row>
      <xdr:rowOff>25400</xdr:rowOff>
    </xdr:to>
    <xdr:cxnSp macro="">
      <xdr:nvCxnSpPr>
        <xdr:cNvPr id="381" name="直線コネクタ 380"/>
        <xdr:cNvCxnSpPr/>
      </xdr:nvCxnSpPr>
      <xdr:spPr>
        <a:xfrm flipV="1">
          <a:off x="15290800" y="718407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2" name="フローチャート : 判断 381"/>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3" name="テキスト ボックス 382"/>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127953</xdr:rowOff>
    </xdr:to>
    <xdr:cxnSp macro="">
      <xdr:nvCxnSpPr>
        <xdr:cNvPr id="384" name="直線コネクタ 383"/>
        <xdr:cNvCxnSpPr/>
      </xdr:nvCxnSpPr>
      <xdr:spPr>
        <a:xfrm flipV="1">
          <a:off x="14401800" y="722630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27940</xdr:rowOff>
    </xdr:from>
    <xdr:to>
      <xdr:col>22</xdr:col>
      <xdr:colOff>254000</xdr:colOff>
      <xdr:row>40</xdr:row>
      <xdr:rowOff>129540</xdr:rowOff>
    </xdr:to>
    <xdr:sp macro="" textlink="">
      <xdr:nvSpPr>
        <xdr:cNvPr id="385" name="フローチャート : 判断 384"/>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386" name="テキスト ボックス 385"/>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127953</xdr:rowOff>
    </xdr:from>
    <xdr:to>
      <xdr:col>21</xdr:col>
      <xdr:colOff>0</xdr:colOff>
      <xdr:row>43</xdr:row>
      <xdr:rowOff>95250</xdr:rowOff>
    </xdr:to>
    <xdr:cxnSp macro="">
      <xdr:nvCxnSpPr>
        <xdr:cNvPr id="387" name="直線コネクタ 386"/>
        <xdr:cNvCxnSpPr/>
      </xdr:nvCxnSpPr>
      <xdr:spPr>
        <a:xfrm flipV="1">
          <a:off x="13512800" y="732885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82232</xdr:rowOff>
    </xdr:from>
    <xdr:to>
      <xdr:col>21</xdr:col>
      <xdr:colOff>50800</xdr:colOff>
      <xdr:row>41</xdr:row>
      <xdr:rowOff>12382</xdr:rowOff>
    </xdr:to>
    <xdr:sp macro="" textlink="">
      <xdr:nvSpPr>
        <xdr:cNvPr id="388" name="フローチャート : 判断 387"/>
        <xdr:cNvSpPr/>
      </xdr:nvSpPr>
      <xdr:spPr>
        <a:xfrm>
          <a:off x="14351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22559</xdr:rowOff>
    </xdr:from>
    <xdr:ext cx="762000" cy="259045"/>
    <xdr:sp macro="" textlink="">
      <xdr:nvSpPr>
        <xdr:cNvPr id="389" name="テキスト ボックス 388"/>
        <xdr:cNvSpPr txBox="1"/>
      </xdr:nvSpPr>
      <xdr:spPr>
        <a:xfrm>
          <a:off x="14020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90" name="フローチャート : 判断 389"/>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91" name="テキスト ボックス 390"/>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43497</xdr:rowOff>
    </xdr:from>
    <xdr:to>
      <xdr:col>24</xdr:col>
      <xdr:colOff>609600</xdr:colOff>
      <xdr:row>41</xdr:row>
      <xdr:rowOff>145097</xdr:rowOff>
    </xdr:to>
    <xdr:sp macro="" textlink="">
      <xdr:nvSpPr>
        <xdr:cNvPr id="397" name="円/楕円 396"/>
        <xdr:cNvSpPr/>
      </xdr:nvSpPr>
      <xdr:spPr>
        <a:xfrm>
          <a:off x="169672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15574</xdr:rowOff>
    </xdr:from>
    <xdr:ext cx="762000" cy="259045"/>
    <xdr:sp macro="" textlink="">
      <xdr:nvSpPr>
        <xdr:cNvPr id="398" name="公債費負担の状況該当値テキスト"/>
        <xdr:cNvSpPr txBox="1"/>
      </xdr:nvSpPr>
      <xdr:spPr>
        <a:xfrm>
          <a:off x="17106900" y="704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103822</xdr:rowOff>
    </xdr:from>
    <xdr:to>
      <xdr:col>23</xdr:col>
      <xdr:colOff>457200</xdr:colOff>
      <xdr:row>42</xdr:row>
      <xdr:rowOff>33972</xdr:rowOff>
    </xdr:to>
    <xdr:sp macro="" textlink="">
      <xdr:nvSpPr>
        <xdr:cNvPr id="399" name="円/楕円 398"/>
        <xdr:cNvSpPr/>
      </xdr:nvSpPr>
      <xdr:spPr>
        <a:xfrm>
          <a:off x="16129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18749</xdr:rowOff>
    </xdr:from>
    <xdr:ext cx="736600" cy="259045"/>
    <xdr:sp macro="" textlink="">
      <xdr:nvSpPr>
        <xdr:cNvPr id="400" name="テキスト ボックス 399"/>
        <xdr:cNvSpPr txBox="1"/>
      </xdr:nvSpPr>
      <xdr:spPr>
        <a:xfrm>
          <a:off x="15798800" y="721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1" name="円/楕円 400"/>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2" name="テキスト ボックス 401"/>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77153</xdr:rowOff>
    </xdr:from>
    <xdr:to>
      <xdr:col>21</xdr:col>
      <xdr:colOff>50800</xdr:colOff>
      <xdr:row>43</xdr:row>
      <xdr:rowOff>7303</xdr:rowOff>
    </xdr:to>
    <xdr:sp macro="" textlink="">
      <xdr:nvSpPr>
        <xdr:cNvPr id="403" name="円/楕円 402"/>
        <xdr:cNvSpPr/>
      </xdr:nvSpPr>
      <xdr:spPr>
        <a:xfrm>
          <a:off x="14351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163530</xdr:rowOff>
    </xdr:from>
    <xdr:ext cx="762000" cy="259045"/>
    <xdr:sp macro="" textlink="">
      <xdr:nvSpPr>
        <xdr:cNvPr id="404" name="テキスト ボックス 403"/>
        <xdr:cNvSpPr txBox="1"/>
      </xdr:nvSpPr>
      <xdr:spPr>
        <a:xfrm>
          <a:off x="14020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05" name="円/楕円 404"/>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6" name="テキスト ボックス 405"/>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類似団体平均値（２０．３％）を３６．７％上回っている。</a:t>
          </a:r>
          <a:endParaRPr kumimoji="1" lang="en-US" altLang="ja-JP" sz="1300">
            <a:latin typeface="ＭＳ Ｐゴシック"/>
          </a:endParaRPr>
        </a:p>
        <a:p>
          <a:r>
            <a:rPr kumimoji="1" lang="ja-JP" altLang="en-US" sz="1300">
              <a:latin typeface="ＭＳ Ｐゴシック"/>
            </a:rPr>
            <a:t>将来負担の軽減を図るため、公的資金補償金免除繰上償還や真美ヶ丘地区における旧都市整備公団立替施行に係る関公費の補償金免除繰上償還を実施してきた。今後も投資的事業の抑制による地方債現在高の減少することにより、後世への負担軽減を図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5" name="直線コネクタ 434"/>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6"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7" name="直線コネクタ 436"/>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85937</xdr:rowOff>
    </xdr:from>
    <xdr:to>
      <xdr:col>24</xdr:col>
      <xdr:colOff>558800</xdr:colOff>
      <xdr:row>17</xdr:row>
      <xdr:rowOff>50419</xdr:rowOff>
    </xdr:to>
    <xdr:cxnSp macro="">
      <xdr:nvCxnSpPr>
        <xdr:cNvPr id="440" name="直線コネクタ 439"/>
        <xdr:cNvCxnSpPr/>
      </xdr:nvCxnSpPr>
      <xdr:spPr>
        <a:xfrm flipV="1">
          <a:off x="16179800" y="2829137"/>
          <a:ext cx="838200" cy="1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1"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2" name="フローチャート : 判断 441"/>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50419</xdr:rowOff>
    </xdr:from>
    <xdr:to>
      <xdr:col>23</xdr:col>
      <xdr:colOff>406400</xdr:colOff>
      <xdr:row>18</xdr:row>
      <xdr:rowOff>64770</xdr:rowOff>
    </xdr:to>
    <xdr:cxnSp macro="">
      <xdr:nvCxnSpPr>
        <xdr:cNvPr id="443" name="直線コネクタ 442"/>
        <xdr:cNvCxnSpPr/>
      </xdr:nvCxnSpPr>
      <xdr:spPr>
        <a:xfrm flipV="1">
          <a:off x="15290800" y="2965069"/>
          <a:ext cx="8890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4" name="フローチャート : 判断 443"/>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5" name="テキスト ボックス 444"/>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64770</xdr:rowOff>
    </xdr:from>
    <xdr:to>
      <xdr:col>22</xdr:col>
      <xdr:colOff>203200</xdr:colOff>
      <xdr:row>19</xdr:row>
      <xdr:rowOff>28448</xdr:rowOff>
    </xdr:to>
    <xdr:cxnSp macro="">
      <xdr:nvCxnSpPr>
        <xdr:cNvPr id="446" name="直線コネクタ 445"/>
        <xdr:cNvCxnSpPr/>
      </xdr:nvCxnSpPr>
      <xdr:spPr>
        <a:xfrm flipV="1">
          <a:off x="14401800" y="315087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7" name="フローチャート : 判断 446"/>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8" name="テキスト ボックス 447"/>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28448</xdr:rowOff>
    </xdr:from>
    <xdr:to>
      <xdr:col>21</xdr:col>
      <xdr:colOff>0</xdr:colOff>
      <xdr:row>20</xdr:row>
      <xdr:rowOff>12235</xdr:rowOff>
    </xdr:to>
    <xdr:cxnSp macro="">
      <xdr:nvCxnSpPr>
        <xdr:cNvPr id="449" name="直線コネクタ 448"/>
        <xdr:cNvCxnSpPr/>
      </xdr:nvCxnSpPr>
      <xdr:spPr>
        <a:xfrm flipV="1">
          <a:off x="13512800" y="3285998"/>
          <a:ext cx="889000" cy="1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0" name="フローチャート : 判断 449"/>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1" name="テキスト ボックス 450"/>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2" name="フローチャート : 判断 451"/>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3" name="テキスト ボックス 452"/>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59" name="円/楕円 458"/>
        <xdr:cNvSpPr/>
      </xdr:nvSpPr>
      <xdr:spPr>
        <a:xfrm>
          <a:off x="169672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7214</xdr:rowOff>
    </xdr:from>
    <xdr:ext cx="762000" cy="259045"/>
    <xdr:sp macro="" textlink="">
      <xdr:nvSpPr>
        <xdr:cNvPr id="460" name="将来負担の状況該当値テキスト"/>
        <xdr:cNvSpPr txBox="1"/>
      </xdr:nvSpPr>
      <xdr:spPr>
        <a:xfrm>
          <a:off x="17106900" y="275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171069</xdr:rowOff>
    </xdr:from>
    <xdr:to>
      <xdr:col>23</xdr:col>
      <xdr:colOff>457200</xdr:colOff>
      <xdr:row>17</xdr:row>
      <xdr:rowOff>101219</xdr:rowOff>
    </xdr:to>
    <xdr:sp macro="" textlink="">
      <xdr:nvSpPr>
        <xdr:cNvPr id="461" name="円/楕円 460"/>
        <xdr:cNvSpPr/>
      </xdr:nvSpPr>
      <xdr:spPr>
        <a:xfrm>
          <a:off x="161290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85996</xdr:rowOff>
    </xdr:from>
    <xdr:ext cx="736600" cy="259045"/>
    <xdr:sp macro="" textlink="">
      <xdr:nvSpPr>
        <xdr:cNvPr id="462" name="テキスト ボックス 461"/>
        <xdr:cNvSpPr txBox="1"/>
      </xdr:nvSpPr>
      <xdr:spPr>
        <a:xfrm>
          <a:off x="15798800" y="300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13970</xdr:rowOff>
    </xdr:from>
    <xdr:to>
      <xdr:col>22</xdr:col>
      <xdr:colOff>254000</xdr:colOff>
      <xdr:row>18</xdr:row>
      <xdr:rowOff>115570</xdr:rowOff>
    </xdr:to>
    <xdr:sp macro="" textlink="">
      <xdr:nvSpPr>
        <xdr:cNvPr id="463" name="円/楕円 462"/>
        <xdr:cNvSpPr/>
      </xdr:nvSpPr>
      <xdr:spPr>
        <a:xfrm>
          <a:off x="15240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100347</xdr:rowOff>
    </xdr:from>
    <xdr:ext cx="762000" cy="259045"/>
    <xdr:sp macro="" textlink="">
      <xdr:nvSpPr>
        <xdr:cNvPr id="464" name="テキスト ボックス 463"/>
        <xdr:cNvSpPr txBox="1"/>
      </xdr:nvSpPr>
      <xdr:spPr>
        <a:xfrm>
          <a:off x="14909800" y="318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149098</xdr:rowOff>
    </xdr:from>
    <xdr:to>
      <xdr:col>21</xdr:col>
      <xdr:colOff>50800</xdr:colOff>
      <xdr:row>19</xdr:row>
      <xdr:rowOff>79248</xdr:rowOff>
    </xdr:to>
    <xdr:sp macro="" textlink="">
      <xdr:nvSpPr>
        <xdr:cNvPr id="465" name="円/楕円 464"/>
        <xdr:cNvSpPr/>
      </xdr:nvSpPr>
      <xdr:spPr>
        <a:xfrm>
          <a:off x="14351000" y="32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64025</xdr:rowOff>
    </xdr:from>
    <xdr:ext cx="762000" cy="259045"/>
    <xdr:sp macro="" textlink="">
      <xdr:nvSpPr>
        <xdr:cNvPr id="466" name="テキスト ボックス 465"/>
        <xdr:cNvSpPr txBox="1"/>
      </xdr:nvSpPr>
      <xdr:spPr>
        <a:xfrm>
          <a:off x="14020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132885</xdr:rowOff>
    </xdr:from>
    <xdr:to>
      <xdr:col>19</xdr:col>
      <xdr:colOff>533400</xdr:colOff>
      <xdr:row>20</xdr:row>
      <xdr:rowOff>63035</xdr:rowOff>
    </xdr:to>
    <xdr:sp macro="" textlink="">
      <xdr:nvSpPr>
        <xdr:cNvPr id="467" name="円/楕円 466"/>
        <xdr:cNvSpPr/>
      </xdr:nvSpPr>
      <xdr:spPr>
        <a:xfrm>
          <a:off x="13462000" y="33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47812</xdr:rowOff>
    </xdr:from>
    <xdr:ext cx="762000" cy="259045"/>
    <xdr:sp macro="" textlink="">
      <xdr:nvSpPr>
        <xdr:cNvPr id="468" name="テキスト ボックス 467"/>
        <xdr:cNvSpPr txBox="1"/>
      </xdr:nvSpPr>
      <xdr:spPr>
        <a:xfrm>
          <a:off x="13131800" y="347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34,825
34,654
16.30
10,828,666
10,209,025
565,516
7,260,921
10,900,550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57.0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類似団体内平均値（２３．６％）を２．１％を下回っている。</a:t>
          </a:r>
        </a:p>
        <a:p>
          <a:r>
            <a:rPr kumimoji="1" lang="ja-JP" altLang="en-US" sz="1300">
              <a:latin typeface="ＭＳ Ｐゴシック"/>
            </a:rPr>
            <a:t>平成２２年度までの５カ年５０人削減方針による退職者の不補充などを実施してきたことにより、一定の効果を上げている。今後も現状の職員数を基本としつつ必要最小限の採用に留め、引き続き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143002</xdr:rowOff>
    </xdr:from>
    <xdr:to>
      <xdr:col>7</xdr:col>
      <xdr:colOff>15875</xdr:colOff>
      <xdr:row>36</xdr:row>
      <xdr:rowOff>81280</xdr:rowOff>
    </xdr:to>
    <xdr:cxnSp macro="">
      <xdr:nvCxnSpPr>
        <xdr:cNvPr id="62" name="直線コネクタ 61"/>
        <xdr:cNvCxnSpPr/>
      </xdr:nvCxnSpPr>
      <xdr:spPr>
        <a:xfrm>
          <a:off x="3987800" y="61437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106426</xdr:rowOff>
    </xdr:from>
    <xdr:to>
      <xdr:col>5</xdr:col>
      <xdr:colOff>549275</xdr:colOff>
      <xdr:row>35</xdr:row>
      <xdr:rowOff>143002</xdr:rowOff>
    </xdr:to>
    <xdr:cxnSp macro="">
      <xdr:nvCxnSpPr>
        <xdr:cNvPr id="65" name="直線コネクタ 64"/>
        <xdr:cNvCxnSpPr/>
      </xdr:nvCxnSpPr>
      <xdr:spPr>
        <a:xfrm>
          <a:off x="3098800" y="6107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78994</xdr:rowOff>
    </xdr:from>
    <xdr:to>
      <xdr:col>4</xdr:col>
      <xdr:colOff>346075</xdr:colOff>
      <xdr:row>35</xdr:row>
      <xdr:rowOff>106426</xdr:rowOff>
    </xdr:to>
    <xdr:cxnSp macro="">
      <xdr:nvCxnSpPr>
        <xdr:cNvPr id="68" name="直線コネクタ 67"/>
        <xdr:cNvCxnSpPr/>
      </xdr:nvCxnSpPr>
      <xdr:spPr>
        <a:xfrm>
          <a:off x="2209800" y="6079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65278</xdr:rowOff>
    </xdr:from>
    <xdr:to>
      <xdr:col>3</xdr:col>
      <xdr:colOff>142875</xdr:colOff>
      <xdr:row>35</xdr:row>
      <xdr:rowOff>78994</xdr:rowOff>
    </xdr:to>
    <xdr:cxnSp macro="">
      <xdr:nvCxnSpPr>
        <xdr:cNvPr id="71" name="直線コネクタ 70"/>
        <xdr:cNvCxnSpPr/>
      </xdr:nvCxnSpPr>
      <xdr:spPr>
        <a:xfrm>
          <a:off x="1320800" y="6066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1" name="円/楕円 80"/>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2"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92202</xdr:rowOff>
    </xdr:from>
    <xdr:to>
      <xdr:col>5</xdr:col>
      <xdr:colOff>600075</xdr:colOff>
      <xdr:row>36</xdr:row>
      <xdr:rowOff>22352</xdr:rowOff>
    </xdr:to>
    <xdr:sp macro="" textlink="">
      <xdr:nvSpPr>
        <xdr:cNvPr id="83" name="円/楕円 82"/>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32529</xdr:rowOff>
    </xdr:from>
    <xdr:ext cx="736600" cy="259045"/>
    <xdr:sp macro="" textlink="">
      <xdr:nvSpPr>
        <xdr:cNvPr id="84" name="テキスト ボックス 83"/>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55626</xdr:rowOff>
    </xdr:from>
    <xdr:to>
      <xdr:col>4</xdr:col>
      <xdr:colOff>396875</xdr:colOff>
      <xdr:row>35</xdr:row>
      <xdr:rowOff>157226</xdr:rowOff>
    </xdr:to>
    <xdr:sp macro="" textlink="">
      <xdr:nvSpPr>
        <xdr:cNvPr id="85" name="円/楕円 84"/>
        <xdr:cNvSpPr/>
      </xdr:nvSpPr>
      <xdr:spPr>
        <a:xfrm>
          <a:off x="3048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167403</xdr:rowOff>
    </xdr:from>
    <xdr:ext cx="762000" cy="259045"/>
    <xdr:sp macro="" textlink="">
      <xdr:nvSpPr>
        <xdr:cNvPr id="86" name="テキスト ボックス 85"/>
        <xdr:cNvSpPr txBox="1"/>
      </xdr:nvSpPr>
      <xdr:spPr>
        <a:xfrm>
          <a:off x="2717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28194</xdr:rowOff>
    </xdr:from>
    <xdr:to>
      <xdr:col>3</xdr:col>
      <xdr:colOff>193675</xdr:colOff>
      <xdr:row>35</xdr:row>
      <xdr:rowOff>129794</xdr:rowOff>
    </xdr:to>
    <xdr:sp macro="" textlink="">
      <xdr:nvSpPr>
        <xdr:cNvPr id="87" name="円/楕円 86"/>
        <xdr:cNvSpPr/>
      </xdr:nvSpPr>
      <xdr:spPr>
        <a:xfrm>
          <a:off x="2159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139971</xdr:rowOff>
    </xdr:from>
    <xdr:ext cx="762000" cy="259045"/>
    <xdr:sp macro="" textlink="">
      <xdr:nvSpPr>
        <xdr:cNvPr id="88" name="テキスト ボックス 87"/>
        <xdr:cNvSpPr txBox="1"/>
      </xdr:nvSpPr>
      <xdr:spPr>
        <a:xfrm>
          <a:off x="1828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14478</xdr:rowOff>
    </xdr:from>
    <xdr:to>
      <xdr:col>1</xdr:col>
      <xdr:colOff>676275</xdr:colOff>
      <xdr:row>35</xdr:row>
      <xdr:rowOff>116078</xdr:rowOff>
    </xdr:to>
    <xdr:sp macro="" textlink="">
      <xdr:nvSpPr>
        <xdr:cNvPr id="89" name="円/楕円 88"/>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126255</xdr:rowOff>
    </xdr:from>
    <xdr:ext cx="762000" cy="259045"/>
    <xdr:sp macro="" textlink="">
      <xdr:nvSpPr>
        <xdr:cNvPr id="90" name="テキスト ボックス 89"/>
        <xdr:cNvSpPr txBox="1"/>
      </xdr:nvSpPr>
      <xdr:spPr>
        <a:xfrm>
          <a:off x="939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類似団体内平均値（１５．９％）を３．４％上回っている。</a:t>
          </a:r>
        </a:p>
        <a:p>
          <a:r>
            <a:rPr kumimoji="1" lang="ja-JP" altLang="en-US" sz="1300">
              <a:latin typeface="ＭＳ Ｐゴシック"/>
            </a:rPr>
            <a:t>平成２２年度まではほぼ横ばいで推移していたが、職員数の抑制による臨時職員の雇用に伴う職員賃金やクリーンセンターの燃料費等が増大している。</a:t>
          </a:r>
        </a:p>
        <a:p>
          <a:r>
            <a:rPr kumimoji="1" lang="ja-JP" altLang="en-US" sz="1300">
              <a:latin typeface="ＭＳ Ｐゴシック"/>
            </a:rPr>
            <a:t>今後も事務事業の見直しにより物件費全体の抑制を図り、必要最小限の経費で効率的な財政運営を目指す。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90424</xdr:rowOff>
    </xdr:from>
    <xdr:to>
      <xdr:col>24</xdr:col>
      <xdr:colOff>31750</xdr:colOff>
      <xdr:row>18</xdr:row>
      <xdr:rowOff>94996</xdr:rowOff>
    </xdr:to>
    <xdr:cxnSp macro="">
      <xdr:nvCxnSpPr>
        <xdr:cNvPr id="120" name="直線コネクタ 119"/>
        <xdr:cNvCxnSpPr/>
      </xdr:nvCxnSpPr>
      <xdr:spPr>
        <a:xfrm>
          <a:off x="15671800" y="31765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62992</xdr:rowOff>
    </xdr:from>
    <xdr:to>
      <xdr:col>22</xdr:col>
      <xdr:colOff>565150</xdr:colOff>
      <xdr:row>18</xdr:row>
      <xdr:rowOff>90424</xdr:rowOff>
    </xdr:to>
    <xdr:cxnSp macro="">
      <xdr:nvCxnSpPr>
        <xdr:cNvPr id="123" name="直線コネクタ 122"/>
        <xdr:cNvCxnSpPr/>
      </xdr:nvCxnSpPr>
      <xdr:spPr>
        <a:xfrm>
          <a:off x="14782800" y="3149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165862</xdr:rowOff>
    </xdr:from>
    <xdr:to>
      <xdr:col>21</xdr:col>
      <xdr:colOff>361950</xdr:colOff>
      <xdr:row>18</xdr:row>
      <xdr:rowOff>62992</xdr:rowOff>
    </xdr:to>
    <xdr:cxnSp macro="">
      <xdr:nvCxnSpPr>
        <xdr:cNvPr id="126" name="直線コネクタ 125"/>
        <xdr:cNvCxnSpPr/>
      </xdr:nvCxnSpPr>
      <xdr:spPr>
        <a:xfrm>
          <a:off x="13893800" y="30805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97282</xdr:rowOff>
    </xdr:from>
    <xdr:to>
      <xdr:col>20</xdr:col>
      <xdr:colOff>158750</xdr:colOff>
      <xdr:row>17</xdr:row>
      <xdr:rowOff>165862</xdr:rowOff>
    </xdr:to>
    <xdr:cxnSp macro="">
      <xdr:nvCxnSpPr>
        <xdr:cNvPr id="129" name="直線コネクタ 128"/>
        <xdr:cNvCxnSpPr/>
      </xdr:nvCxnSpPr>
      <xdr:spPr>
        <a:xfrm>
          <a:off x="13004800" y="3011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44196</xdr:rowOff>
    </xdr:from>
    <xdr:to>
      <xdr:col>24</xdr:col>
      <xdr:colOff>82550</xdr:colOff>
      <xdr:row>18</xdr:row>
      <xdr:rowOff>145796</xdr:rowOff>
    </xdr:to>
    <xdr:sp macro="" textlink="">
      <xdr:nvSpPr>
        <xdr:cNvPr id="139" name="円/楕円 138"/>
        <xdr:cNvSpPr/>
      </xdr:nvSpPr>
      <xdr:spPr>
        <a:xfrm>
          <a:off x="164592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16273</xdr:rowOff>
    </xdr:from>
    <xdr:ext cx="762000" cy="259045"/>
    <xdr:sp macro="" textlink="">
      <xdr:nvSpPr>
        <xdr:cNvPr id="140" name="物件費該当値テキスト"/>
        <xdr:cNvSpPr txBox="1"/>
      </xdr:nvSpPr>
      <xdr:spPr>
        <a:xfrm>
          <a:off x="165989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39624</xdr:rowOff>
    </xdr:from>
    <xdr:to>
      <xdr:col>22</xdr:col>
      <xdr:colOff>615950</xdr:colOff>
      <xdr:row>18</xdr:row>
      <xdr:rowOff>141224</xdr:rowOff>
    </xdr:to>
    <xdr:sp macro="" textlink="">
      <xdr:nvSpPr>
        <xdr:cNvPr id="141" name="円/楕円 140"/>
        <xdr:cNvSpPr/>
      </xdr:nvSpPr>
      <xdr:spPr>
        <a:xfrm>
          <a:off x="15621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126001</xdr:rowOff>
    </xdr:from>
    <xdr:ext cx="736600" cy="259045"/>
    <xdr:sp macro="" textlink="">
      <xdr:nvSpPr>
        <xdr:cNvPr id="142" name="テキスト ボックス 141"/>
        <xdr:cNvSpPr txBox="1"/>
      </xdr:nvSpPr>
      <xdr:spPr>
        <a:xfrm>
          <a:off x="15290800" y="321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12192</xdr:rowOff>
    </xdr:from>
    <xdr:to>
      <xdr:col>21</xdr:col>
      <xdr:colOff>412750</xdr:colOff>
      <xdr:row>18</xdr:row>
      <xdr:rowOff>113792</xdr:rowOff>
    </xdr:to>
    <xdr:sp macro="" textlink="">
      <xdr:nvSpPr>
        <xdr:cNvPr id="143" name="円/楕円 142"/>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98569</xdr:rowOff>
    </xdr:from>
    <xdr:ext cx="762000" cy="259045"/>
    <xdr:sp macro="" textlink="">
      <xdr:nvSpPr>
        <xdr:cNvPr id="144" name="テキスト ボックス 143"/>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115062</xdr:rowOff>
    </xdr:from>
    <xdr:to>
      <xdr:col>20</xdr:col>
      <xdr:colOff>209550</xdr:colOff>
      <xdr:row>18</xdr:row>
      <xdr:rowOff>45212</xdr:rowOff>
    </xdr:to>
    <xdr:sp macro="" textlink="">
      <xdr:nvSpPr>
        <xdr:cNvPr id="145" name="円/楕円 144"/>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29989</xdr:rowOff>
    </xdr:from>
    <xdr:ext cx="762000" cy="259045"/>
    <xdr:sp macro="" textlink="">
      <xdr:nvSpPr>
        <xdr:cNvPr id="146" name="テキスト ボックス 145"/>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46482</xdr:rowOff>
    </xdr:from>
    <xdr:to>
      <xdr:col>19</xdr:col>
      <xdr:colOff>6350</xdr:colOff>
      <xdr:row>17</xdr:row>
      <xdr:rowOff>148082</xdr:rowOff>
    </xdr:to>
    <xdr:sp macro="" textlink="">
      <xdr:nvSpPr>
        <xdr:cNvPr id="147" name="円/楕円 146"/>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132859</xdr:rowOff>
    </xdr:from>
    <xdr:ext cx="762000" cy="259045"/>
    <xdr:sp macro="" textlink="">
      <xdr:nvSpPr>
        <xdr:cNvPr id="148" name="テキスト ボックス 147"/>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類似団体内平均値（７．３％）を２．７％上回っている。</a:t>
          </a:r>
        </a:p>
        <a:p>
          <a:r>
            <a:rPr kumimoji="1" lang="ja-JP" altLang="en-US" sz="1300">
              <a:latin typeface="ＭＳ Ｐゴシック"/>
            </a:rPr>
            <a:t>高齢化による医療及び介護給付費の増大や子どもの増加による保育園の運営委託料などの福祉関係費が年々増加している。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25400</xdr:rowOff>
    </xdr:to>
    <xdr:cxnSp macro="">
      <xdr:nvCxnSpPr>
        <xdr:cNvPr id="181" name="直線コネクタ 180"/>
        <xdr:cNvCxnSpPr/>
      </xdr:nvCxnSpPr>
      <xdr:spPr>
        <a:xfrm>
          <a:off x="3987800" y="9842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69850</xdr:rowOff>
    </xdr:to>
    <xdr:cxnSp macro="">
      <xdr:nvCxnSpPr>
        <xdr:cNvPr id="184" name="直線コネクタ 183"/>
        <xdr:cNvCxnSpPr/>
      </xdr:nvCxnSpPr>
      <xdr:spPr>
        <a:xfrm>
          <a:off x="3098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101600</xdr:rowOff>
    </xdr:from>
    <xdr:to>
      <xdr:col>4</xdr:col>
      <xdr:colOff>346075</xdr:colOff>
      <xdr:row>56</xdr:row>
      <xdr:rowOff>127000</xdr:rowOff>
    </xdr:to>
    <xdr:cxnSp macro="">
      <xdr:nvCxnSpPr>
        <xdr:cNvPr id="187" name="直線コネクタ 186"/>
        <xdr:cNvCxnSpPr/>
      </xdr:nvCxnSpPr>
      <xdr:spPr>
        <a:xfrm>
          <a:off x="2209800" y="970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101600</xdr:rowOff>
    </xdr:to>
    <xdr:cxnSp macro="">
      <xdr:nvCxnSpPr>
        <xdr:cNvPr id="190" name="直線コネクタ 189"/>
        <xdr:cNvCxnSpPr/>
      </xdr:nvCxnSpPr>
      <xdr:spPr>
        <a:xfrm>
          <a:off x="1320800" y="9613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146050</xdr:rowOff>
    </xdr:from>
    <xdr:to>
      <xdr:col>7</xdr:col>
      <xdr:colOff>66675</xdr:colOff>
      <xdr:row>58</xdr:row>
      <xdr:rowOff>76200</xdr:rowOff>
    </xdr:to>
    <xdr:sp macro="" textlink="">
      <xdr:nvSpPr>
        <xdr:cNvPr id="200" name="円/楕円 199"/>
        <xdr:cNvSpPr/>
      </xdr:nvSpPr>
      <xdr:spPr>
        <a:xfrm>
          <a:off x="4775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118127</xdr:rowOff>
    </xdr:from>
    <xdr:ext cx="762000" cy="259045"/>
    <xdr:sp macro="" textlink="">
      <xdr:nvSpPr>
        <xdr:cNvPr id="201" name="扶助費該当値テキスト"/>
        <xdr:cNvSpPr txBox="1"/>
      </xdr:nvSpPr>
      <xdr:spPr>
        <a:xfrm>
          <a:off x="4914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2" name="円/楕円 201"/>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03" name="テキスト ボックス 20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4" name="円/楕円 203"/>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05" name="テキスト ボックス 204"/>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50800</xdr:rowOff>
    </xdr:from>
    <xdr:to>
      <xdr:col>3</xdr:col>
      <xdr:colOff>193675</xdr:colOff>
      <xdr:row>56</xdr:row>
      <xdr:rowOff>152400</xdr:rowOff>
    </xdr:to>
    <xdr:sp macro="" textlink="">
      <xdr:nvSpPr>
        <xdr:cNvPr id="206" name="円/楕円 205"/>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7" name="テキスト ボックス 206"/>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8" name="円/楕円 207"/>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9" name="テキスト ボックス 208"/>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類似団体内平均値（１４．４％）を０．５％下回っている。</a:t>
          </a:r>
        </a:p>
        <a:p>
          <a:r>
            <a:rPr kumimoji="1" lang="ja-JP" altLang="en-US" sz="1300">
              <a:latin typeface="ＭＳ Ｐゴシック"/>
            </a:rPr>
            <a:t>繰出金が大部分（１２．０％）を占めている。特別会計においては経費の削減と独立採算の原則による料金改定等の適正化を図ることにより、繰出金の削減に努める。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5842</xdr:rowOff>
    </xdr:from>
    <xdr:to>
      <xdr:col>24</xdr:col>
      <xdr:colOff>31750</xdr:colOff>
      <xdr:row>57</xdr:row>
      <xdr:rowOff>19558</xdr:rowOff>
    </xdr:to>
    <xdr:cxnSp macro="">
      <xdr:nvCxnSpPr>
        <xdr:cNvPr id="239" name="直線コネクタ 238"/>
        <xdr:cNvCxnSpPr/>
      </xdr:nvCxnSpPr>
      <xdr:spPr>
        <a:xfrm>
          <a:off x="15671800" y="9778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5842</xdr:rowOff>
    </xdr:to>
    <xdr:cxnSp macro="">
      <xdr:nvCxnSpPr>
        <xdr:cNvPr id="242" name="直線コネクタ 241"/>
        <xdr:cNvCxnSpPr/>
      </xdr:nvCxnSpPr>
      <xdr:spPr>
        <a:xfrm>
          <a:off x="14782800" y="9773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1270</xdr:rowOff>
    </xdr:to>
    <xdr:cxnSp macro="">
      <xdr:nvCxnSpPr>
        <xdr:cNvPr id="245" name="直線コネクタ 244"/>
        <xdr:cNvCxnSpPr/>
      </xdr:nvCxnSpPr>
      <xdr:spPr>
        <a:xfrm>
          <a:off x="13893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56</xdr:row>
      <xdr:rowOff>149860</xdr:rowOff>
    </xdr:to>
    <xdr:cxnSp macro="">
      <xdr:nvCxnSpPr>
        <xdr:cNvPr id="248" name="直線コネクタ 247"/>
        <xdr:cNvCxnSpPr/>
      </xdr:nvCxnSpPr>
      <xdr:spPr>
        <a:xfrm>
          <a:off x="13004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140208</xdr:rowOff>
    </xdr:from>
    <xdr:to>
      <xdr:col>24</xdr:col>
      <xdr:colOff>82550</xdr:colOff>
      <xdr:row>57</xdr:row>
      <xdr:rowOff>70358</xdr:rowOff>
    </xdr:to>
    <xdr:sp macro="" textlink="">
      <xdr:nvSpPr>
        <xdr:cNvPr id="258" name="円/楕円 257"/>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156735</xdr:rowOff>
    </xdr:from>
    <xdr:ext cx="762000" cy="259045"/>
    <xdr:sp macro="" textlink="">
      <xdr:nvSpPr>
        <xdr:cNvPr id="259" name="その他該当値テキスト"/>
        <xdr:cNvSpPr txBox="1"/>
      </xdr:nvSpPr>
      <xdr:spPr>
        <a:xfrm>
          <a:off x="16598900" y="958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126492</xdr:rowOff>
    </xdr:from>
    <xdr:to>
      <xdr:col>22</xdr:col>
      <xdr:colOff>615950</xdr:colOff>
      <xdr:row>57</xdr:row>
      <xdr:rowOff>56642</xdr:rowOff>
    </xdr:to>
    <xdr:sp macro="" textlink="">
      <xdr:nvSpPr>
        <xdr:cNvPr id="260" name="円/楕円 259"/>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66819</xdr:rowOff>
    </xdr:from>
    <xdr:ext cx="736600" cy="259045"/>
    <xdr:sp macro="" textlink="">
      <xdr:nvSpPr>
        <xdr:cNvPr id="261" name="テキスト ボックス 260"/>
        <xdr:cNvSpPr txBox="1"/>
      </xdr:nvSpPr>
      <xdr:spPr>
        <a:xfrm>
          <a:off x="15290800" y="949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62" name="円/楕円 261"/>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63" name="テキスト ボックス 262"/>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64" name="円/楕円 263"/>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5" name="テキスト ボックス 264"/>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6" name="円/楕円 265"/>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7" name="テキスト ボックス 266"/>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類似団体内平均値（１２．８％）を２．３％上回っている。旧都市整備公団立替施行に係る関公費の償還金をはじめ、消防やし尿処理に係る一部事務組合への負担金に因るところが大きい。</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74422</xdr:rowOff>
    </xdr:to>
    <xdr:cxnSp macro="">
      <xdr:nvCxnSpPr>
        <xdr:cNvPr id="297" name="直線コネクタ 296"/>
        <xdr:cNvCxnSpPr/>
      </xdr:nvCxnSpPr>
      <xdr:spPr>
        <a:xfrm>
          <a:off x="15671800" y="63677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42418</xdr:rowOff>
    </xdr:to>
    <xdr:cxnSp macro="">
      <xdr:nvCxnSpPr>
        <xdr:cNvPr id="300" name="直線コネクタ 299"/>
        <xdr:cNvCxnSpPr/>
      </xdr:nvCxnSpPr>
      <xdr:spPr>
        <a:xfrm flipV="1">
          <a:off x="14782800" y="6367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133858</xdr:rowOff>
    </xdr:to>
    <xdr:cxnSp macro="">
      <xdr:nvCxnSpPr>
        <xdr:cNvPr id="303" name="直線コネクタ 302"/>
        <xdr:cNvCxnSpPr/>
      </xdr:nvCxnSpPr>
      <xdr:spPr>
        <a:xfrm flipV="1">
          <a:off x="13893800" y="63860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101854</xdr:rowOff>
    </xdr:from>
    <xdr:to>
      <xdr:col>20</xdr:col>
      <xdr:colOff>158750</xdr:colOff>
      <xdr:row>37</xdr:row>
      <xdr:rowOff>133858</xdr:rowOff>
    </xdr:to>
    <xdr:cxnSp macro="">
      <xdr:nvCxnSpPr>
        <xdr:cNvPr id="306" name="直線コネクタ 305"/>
        <xdr:cNvCxnSpPr/>
      </xdr:nvCxnSpPr>
      <xdr:spPr>
        <a:xfrm>
          <a:off x="13004800" y="6445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16" name="円/楕円 315"/>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17"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18" name="円/楕円 317"/>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19" name="テキスト ボックス 31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20" name="円/楕円 319"/>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21" name="テキスト ボックス 32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83058</xdr:rowOff>
    </xdr:from>
    <xdr:to>
      <xdr:col>20</xdr:col>
      <xdr:colOff>209550</xdr:colOff>
      <xdr:row>38</xdr:row>
      <xdr:rowOff>13208</xdr:rowOff>
    </xdr:to>
    <xdr:sp macro="" textlink="">
      <xdr:nvSpPr>
        <xdr:cNvPr id="322" name="円/楕円 321"/>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169435</xdr:rowOff>
    </xdr:from>
    <xdr:ext cx="762000" cy="259045"/>
    <xdr:sp macro="" textlink="">
      <xdr:nvSpPr>
        <xdr:cNvPr id="323" name="テキスト ボックス 322"/>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24" name="円/楕円 323"/>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25" name="テキスト ボックス 324"/>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類似団体内平均値（１４．４％）を５．４％上回っている。</a:t>
          </a:r>
        </a:p>
        <a:p>
          <a:r>
            <a:rPr kumimoji="1" lang="ja-JP" altLang="en-US" sz="1300">
              <a:latin typeface="ＭＳ Ｐゴシック"/>
            </a:rPr>
            <a:t>人口増加に伴う社会資本整備を継続的に実施してきたことに加え、図書館・総合保健福祉会館・清掃施設など大規模施設の整備事業の財源として多額の地方債を発行してきたことが要因である。今後、給食センターの建設や本庁舎の耐震工事により公債費が増加していくことが見込まれるので、引き続き地方債の発行を伴う普通建設事業を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54611</xdr:rowOff>
    </xdr:from>
    <xdr:to>
      <xdr:col>7</xdr:col>
      <xdr:colOff>15875</xdr:colOff>
      <xdr:row>79</xdr:row>
      <xdr:rowOff>92711</xdr:rowOff>
    </xdr:to>
    <xdr:cxnSp macro="">
      <xdr:nvCxnSpPr>
        <xdr:cNvPr id="358" name="直線コネクタ 357"/>
        <xdr:cNvCxnSpPr/>
      </xdr:nvCxnSpPr>
      <xdr:spPr>
        <a:xfrm>
          <a:off x="3987800" y="135991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54611</xdr:rowOff>
    </xdr:from>
    <xdr:to>
      <xdr:col>5</xdr:col>
      <xdr:colOff>549275</xdr:colOff>
      <xdr:row>79</xdr:row>
      <xdr:rowOff>123189</xdr:rowOff>
    </xdr:to>
    <xdr:cxnSp macro="">
      <xdr:nvCxnSpPr>
        <xdr:cNvPr id="361" name="直線コネクタ 360"/>
        <xdr:cNvCxnSpPr/>
      </xdr:nvCxnSpPr>
      <xdr:spPr>
        <a:xfrm flipV="1">
          <a:off x="3098800" y="13599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123189</xdr:rowOff>
    </xdr:from>
    <xdr:to>
      <xdr:col>4</xdr:col>
      <xdr:colOff>346075</xdr:colOff>
      <xdr:row>80</xdr:row>
      <xdr:rowOff>12700</xdr:rowOff>
    </xdr:to>
    <xdr:cxnSp macro="">
      <xdr:nvCxnSpPr>
        <xdr:cNvPr id="364" name="直線コネクタ 363"/>
        <xdr:cNvCxnSpPr/>
      </xdr:nvCxnSpPr>
      <xdr:spPr>
        <a:xfrm flipV="1">
          <a:off x="2209800" y="13667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80</xdr:row>
      <xdr:rowOff>43180</xdr:rowOff>
    </xdr:to>
    <xdr:cxnSp macro="">
      <xdr:nvCxnSpPr>
        <xdr:cNvPr id="367" name="直線コネクタ 366"/>
        <xdr:cNvCxnSpPr/>
      </xdr:nvCxnSpPr>
      <xdr:spPr>
        <a:xfrm flipV="1">
          <a:off x="1320800" y="1372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41911</xdr:rowOff>
    </xdr:from>
    <xdr:to>
      <xdr:col>7</xdr:col>
      <xdr:colOff>66675</xdr:colOff>
      <xdr:row>79</xdr:row>
      <xdr:rowOff>143511</xdr:rowOff>
    </xdr:to>
    <xdr:sp macro="" textlink="">
      <xdr:nvSpPr>
        <xdr:cNvPr id="377" name="円/楕円 376"/>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13988</xdr:rowOff>
    </xdr:from>
    <xdr:ext cx="762000" cy="259045"/>
    <xdr:sp macro="" textlink="">
      <xdr:nvSpPr>
        <xdr:cNvPr id="378"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3811</xdr:rowOff>
    </xdr:from>
    <xdr:to>
      <xdr:col>5</xdr:col>
      <xdr:colOff>600075</xdr:colOff>
      <xdr:row>79</xdr:row>
      <xdr:rowOff>105411</xdr:rowOff>
    </xdr:to>
    <xdr:sp macro="" textlink="">
      <xdr:nvSpPr>
        <xdr:cNvPr id="379" name="円/楕円 378"/>
        <xdr:cNvSpPr/>
      </xdr:nvSpPr>
      <xdr:spPr>
        <a:xfrm>
          <a:off x="3937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90188</xdr:rowOff>
    </xdr:from>
    <xdr:ext cx="736600" cy="259045"/>
    <xdr:sp macro="" textlink="">
      <xdr:nvSpPr>
        <xdr:cNvPr id="380" name="テキスト ボックス 379"/>
        <xdr:cNvSpPr txBox="1"/>
      </xdr:nvSpPr>
      <xdr:spPr>
        <a:xfrm>
          <a:off x="3606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72389</xdr:rowOff>
    </xdr:from>
    <xdr:to>
      <xdr:col>4</xdr:col>
      <xdr:colOff>396875</xdr:colOff>
      <xdr:row>80</xdr:row>
      <xdr:rowOff>2539</xdr:rowOff>
    </xdr:to>
    <xdr:sp macro="" textlink="">
      <xdr:nvSpPr>
        <xdr:cNvPr id="381" name="円/楕円 380"/>
        <xdr:cNvSpPr/>
      </xdr:nvSpPr>
      <xdr:spPr>
        <a:xfrm>
          <a:off x="3048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158766</xdr:rowOff>
    </xdr:from>
    <xdr:ext cx="762000" cy="259045"/>
    <xdr:sp macro="" textlink="">
      <xdr:nvSpPr>
        <xdr:cNvPr id="382" name="テキスト ボックス 381"/>
        <xdr:cNvSpPr txBox="1"/>
      </xdr:nvSpPr>
      <xdr:spPr>
        <a:xfrm>
          <a:off x="2717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383" name="円/楕円 382"/>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84" name="テキスト ボックス 383"/>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163830</xdr:rowOff>
    </xdr:from>
    <xdr:to>
      <xdr:col>1</xdr:col>
      <xdr:colOff>676275</xdr:colOff>
      <xdr:row>80</xdr:row>
      <xdr:rowOff>93980</xdr:rowOff>
    </xdr:to>
    <xdr:sp macro="" textlink="">
      <xdr:nvSpPr>
        <xdr:cNvPr id="385" name="円/楕円 384"/>
        <xdr:cNvSpPr/>
      </xdr:nvSpPr>
      <xdr:spPr>
        <a:xfrm>
          <a:off x="1270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78757</xdr:rowOff>
    </xdr:from>
    <xdr:ext cx="762000" cy="259045"/>
    <xdr:sp macro="" textlink="">
      <xdr:nvSpPr>
        <xdr:cNvPr id="386" name="テキスト ボックス 385"/>
        <xdr:cNvSpPr txBox="1"/>
      </xdr:nvSpPr>
      <xdr:spPr>
        <a:xfrm>
          <a:off x="939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類似団体内平均値（７４．０％）を５．８％上回っている。</a:t>
          </a:r>
        </a:p>
        <a:p>
          <a:r>
            <a:rPr kumimoji="1" lang="ja-JP" altLang="en-US" sz="1300">
              <a:latin typeface="ＭＳ Ｐゴシック"/>
            </a:rPr>
            <a:t>扶助費及び補助費の増加に因るところが大きい。類似団体に比べて、経常収支比率が高い水準で推移していることを踏まえ、今後も不要不急の事業は行わず、事務事業全体の見直しを行い、必要最小限の経費で効率的な財政運営を目指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65278</xdr:rowOff>
    </xdr:from>
    <xdr:to>
      <xdr:col>24</xdr:col>
      <xdr:colOff>31750</xdr:colOff>
      <xdr:row>78</xdr:row>
      <xdr:rowOff>117856</xdr:rowOff>
    </xdr:to>
    <xdr:cxnSp macro="">
      <xdr:nvCxnSpPr>
        <xdr:cNvPr id="417" name="直線コネクタ 416"/>
        <xdr:cNvCxnSpPr/>
      </xdr:nvCxnSpPr>
      <xdr:spPr>
        <a:xfrm>
          <a:off x="15671800" y="13266928"/>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145287</xdr:rowOff>
    </xdr:from>
    <xdr:to>
      <xdr:col>22</xdr:col>
      <xdr:colOff>565150</xdr:colOff>
      <xdr:row>77</xdr:row>
      <xdr:rowOff>65278</xdr:rowOff>
    </xdr:to>
    <xdr:cxnSp macro="">
      <xdr:nvCxnSpPr>
        <xdr:cNvPr id="420" name="直線コネクタ 419"/>
        <xdr:cNvCxnSpPr/>
      </xdr:nvCxnSpPr>
      <xdr:spPr>
        <a:xfrm>
          <a:off x="14782800" y="131754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108713</xdr:rowOff>
    </xdr:from>
    <xdr:to>
      <xdr:col>21</xdr:col>
      <xdr:colOff>361950</xdr:colOff>
      <xdr:row>76</xdr:row>
      <xdr:rowOff>145287</xdr:rowOff>
    </xdr:to>
    <xdr:cxnSp macro="">
      <xdr:nvCxnSpPr>
        <xdr:cNvPr id="423" name="直線コネクタ 422"/>
        <xdr:cNvCxnSpPr/>
      </xdr:nvCxnSpPr>
      <xdr:spPr>
        <a:xfrm>
          <a:off x="13893800" y="131389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133858</xdr:rowOff>
    </xdr:from>
    <xdr:to>
      <xdr:col>20</xdr:col>
      <xdr:colOff>158750</xdr:colOff>
      <xdr:row>76</xdr:row>
      <xdr:rowOff>108713</xdr:rowOff>
    </xdr:to>
    <xdr:cxnSp macro="">
      <xdr:nvCxnSpPr>
        <xdr:cNvPr id="426" name="直線コネクタ 425"/>
        <xdr:cNvCxnSpPr/>
      </xdr:nvCxnSpPr>
      <xdr:spPr>
        <a:xfrm>
          <a:off x="13004800" y="12992608"/>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67056</xdr:rowOff>
    </xdr:from>
    <xdr:to>
      <xdr:col>24</xdr:col>
      <xdr:colOff>82550</xdr:colOff>
      <xdr:row>78</xdr:row>
      <xdr:rowOff>168656</xdr:rowOff>
    </xdr:to>
    <xdr:sp macro="" textlink="">
      <xdr:nvSpPr>
        <xdr:cNvPr id="436" name="円/楕円 435"/>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39133</xdr:rowOff>
    </xdr:from>
    <xdr:ext cx="762000" cy="259045"/>
    <xdr:sp macro="" textlink="">
      <xdr:nvSpPr>
        <xdr:cNvPr id="437"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14478</xdr:rowOff>
    </xdr:from>
    <xdr:to>
      <xdr:col>22</xdr:col>
      <xdr:colOff>615950</xdr:colOff>
      <xdr:row>77</xdr:row>
      <xdr:rowOff>116078</xdr:rowOff>
    </xdr:to>
    <xdr:sp macro="" textlink="">
      <xdr:nvSpPr>
        <xdr:cNvPr id="438" name="円/楕円 437"/>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39" name="テキスト ボックス 438"/>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94487</xdr:rowOff>
    </xdr:from>
    <xdr:to>
      <xdr:col>21</xdr:col>
      <xdr:colOff>412750</xdr:colOff>
      <xdr:row>77</xdr:row>
      <xdr:rowOff>24637</xdr:rowOff>
    </xdr:to>
    <xdr:sp macro="" textlink="">
      <xdr:nvSpPr>
        <xdr:cNvPr id="440" name="円/楕円 439"/>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9414</xdr:rowOff>
    </xdr:from>
    <xdr:ext cx="762000" cy="259045"/>
    <xdr:sp macro="" textlink="">
      <xdr:nvSpPr>
        <xdr:cNvPr id="441" name="テキスト ボックス 440"/>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57913</xdr:rowOff>
    </xdr:from>
    <xdr:to>
      <xdr:col>20</xdr:col>
      <xdr:colOff>209550</xdr:colOff>
      <xdr:row>76</xdr:row>
      <xdr:rowOff>159513</xdr:rowOff>
    </xdr:to>
    <xdr:sp macro="" textlink="">
      <xdr:nvSpPr>
        <xdr:cNvPr id="442" name="円/楕円 441"/>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144290</xdr:rowOff>
    </xdr:from>
    <xdr:ext cx="762000" cy="259045"/>
    <xdr:sp macro="" textlink="">
      <xdr:nvSpPr>
        <xdr:cNvPr id="443" name="テキスト ボックス 442"/>
        <xdr:cNvSpPr txBox="1"/>
      </xdr:nvSpPr>
      <xdr:spPr>
        <a:xfrm>
          <a:off x="13512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83058</xdr:rowOff>
    </xdr:from>
    <xdr:to>
      <xdr:col>19</xdr:col>
      <xdr:colOff>6350</xdr:colOff>
      <xdr:row>76</xdr:row>
      <xdr:rowOff>13208</xdr:rowOff>
    </xdr:to>
    <xdr:sp macro="" textlink="">
      <xdr:nvSpPr>
        <xdr:cNvPr id="444" name="円/楕円 443"/>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23385</xdr:rowOff>
    </xdr:from>
    <xdr:ext cx="762000" cy="259045"/>
    <xdr:sp macro="" textlink="">
      <xdr:nvSpPr>
        <xdr:cNvPr id="445" name="テキスト ボックス 444"/>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奈良県広陵町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137058</xdr:rowOff>
    </xdr:from>
    <xdr:to>
      <xdr:col>4</xdr:col>
      <xdr:colOff>1117600</xdr:colOff>
      <xdr:row>19</xdr:row>
      <xdr:rowOff>12308</xdr:rowOff>
    </xdr:to>
    <xdr:cxnSp macro="">
      <xdr:nvCxnSpPr>
        <xdr:cNvPr id="52" name="直線コネクタ 51"/>
        <xdr:cNvCxnSpPr/>
      </xdr:nvCxnSpPr>
      <xdr:spPr bwMode="auto">
        <a:xfrm flipV="1">
          <a:off x="5003800" y="3270783"/>
          <a:ext cx="647700" cy="46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12308</xdr:rowOff>
    </xdr:from>
    <xdr:to>
      <xdr:col>4</xdr:col>
      <xdr:colOff>469900</xdr:colOff>
      <xdr:row>19</xdr:row>
      <xdr:rowOff>21365</xdr:rowOff>
    </xdr:to>
    <xdr:cxnSp macro="">
      <xdr:nvCxnSpPr>
        <xdr:cNvPr id="55" name="直線コネクタ 54"/>
        <xdr:cNvCxnSpPr/>
      </xdr:nvCxnSpPr>
      <xdr:spPr bwMode="auto">
        <a:xfrm flipV="1">
          <a:off x="4305300" y="3317483"/>
          <a:ext cx="698500" cy="9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21365</xdr:rowOff>
    </xdr:from>
    <xdr:to>
      <xdr:col>3</xdr:col>
      <xdr:colOff>904875</xdr:colOff>
      <xdr:row>19</xdr:row>
      <xdr:rowOff>33742</xdr:rowOff>
    </xdr:to>
    <xdr:cxnSp macro="">
      <xdr:nvCxnSpPr>
        <xdr:cNvPr id="58" name="直線コネクタ 57"/>
        <xdr:cNvCxnSpPr/>
      </xdr:nvCxnSpPr>
      <xdr:spPr bwMode="auto">
        <a:xfrm flipV="1">
          <a:off x="3606800" y="3326540"/>
          <a:ext cx="698500" cy="1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33742</xdr:rowOff>
    </xdr:from>
    <xdr:to>
      <xdr:col>3</xdr:col>
      <xdr:colOff>206375</xdr:colOff>
      <xdr:row>19</xdr:row>
      <xdr:rowOff>46609</xdr:rowOff>
    </xdr:to>
    <xdr:cxnSp macro="">
      <xdr:nvCxnSpPr>
        <xdr:cNvPr id="61" name="直線コネクタ 60"/>
        <xdr:cNvCxnSpPr/>
      </xdr:nvCxnSpPr>
      <xdr:spPr bwMode="auto">
        <a:xfrm flipV="1">
          <a:off x="2908300" y="3338917"/>
          <a:ext cx="698500" cy="12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86258</xdr:rowOff>
    </xdr:from>
    <xdr:to>
      <xdr:col>5</xdr:col>
      <xdr:colOff>34925</xdr:colOff>
      <xdr:row>19</xdr:row>
      <xdr:rowOff>16408</xdr:rowOff>
    </xdr:to>
    <xdr:sp macro="" textlink="">
      <xdr:nvSpPr>
        <xdr:cNvPr id="71" name="円/楕円 70"/>
        <xdr:cNvSpPr/>
      </xdr:nvSpPr>
      <xdr:spPr bwMode="auto">
        <a:xfrm>
          <a:off x="5600700" y="3219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58335</xdr:rowOff>
    </xdr:from>
    <xdr:ext cx="762000" cy="259045"/>
    <xdr:sp macro="" textlink="">
      <xdr:nvSpPr>
        <xdr:cNvPr id="72" name="人口1人当たり決算額の推移該当値テキスト130"/>
        <xdr:cNvSpPr txBox="1"/>
      </xdr:nvSpPr>
      <xdr:spPr>
        <a:xfrm>
          <a:off x="5740400" y="319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61,201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132958</xdr:rowOff>
    </xdr:from>
    <xdr:to>
      <xdr:col>4</xdr:col>
      <xdr:colOff>520700</xdr:colOff>
      <xdr:row>19</xdr:row>
      <xdr:rowOff>63108</xdr:rowOff>
    </xdr:to>
    <xdr:sp macro="" textlink="">
      <xdr:nvSpPr>
        <xdr:cNvPr id="73" name="円/楕円 72"/>
        <xdr:cNvSpPr/>
      </xdr:nvSpPr>
      <xdr:spPr bwMode="auto">
        <a:xfrm>
          <a:off x="4953000" y="3266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47885</xdr:rowOff>
    </xdr:from>
    <xdr:ext cx="736600" cy="259045"/>
    <xdr:sp macro="" textlink="">
      <xdr:nvSpPr>
        <xdr:cNvPr id="74" name="テキスト ボックス 73"/>
        <xdr:cNvSpPr txBox="1"/>
      </xdr:nvSpPr>
      <xdr:spPr>
        <a:xfrm>
          <a:off x="4622800" y="3353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56,911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142015</xdr:rowOff>
    </xdr:from>
    <xdr:to>
      <xdr:col>3</xdr:col>
      <xdr:colOff>955675</xdr:colOff>
      <xdr:row>19</xdr:row>
      <xdr:rowOff>72165</xdr:rowOff>
    </xdr:to>
    <xdr:sp macro="" textlink="">
      <xdr:nvSpPr>
        <xdr:cNvPr id="75" name="円/楕円 74"/>
        <xdr:cNvSpPr/>
      </xdr:nvSpPr>
      <xdr:spPr bwMode="auto">
        <a:xfrm>
          <a:off x="4254500" y="3275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56942</xdr:rowOff>
    </xdr:from>
    <xdr:ext cx="762000" cy="259045"/>
    <xdr:sp macro="" textlink="">
      <xdr:nvSpPr>
        <xdr:cNvPr id="76" name="テキスト ボックス 75"/>
        <xdr:cNvSpPr txBox="1"/>
      </xdr:nvSpPr>
      <xdr:spPr>
        <a:xfrm>
          <a:off x="3924300" y="336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56,079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154392</xdr:rowOff>
    </xdr:from>
    <xdr:to>
      <xdr:col>3</xdr:col>
      <xdr:colOff>257175</xdr:colOff>
      <xdr:row>19</xdr:row>
      <xdr:rowOff>84542</xdr:rowOff>
    </xdr:to>
    <xdr:sp macro="" textlink="">
      <xdr:nvSpPr>
        <xdr:cNvPr id="77" name="円/楕円 76"/>
        <xdr:cNvSpPr/>
      </xdr:nvSpPr>
      <xdr:spPr bwMode="auto">
        <a:xfrm>
          <a:off x="3556000" y="328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69319</xdr:rowOff>
    </xdr:from>
    <xdr:ext cx="762000" cy="259045"/>
    <xdr:sp macro="" textlink="">
      <xdr:nvSpPr>
        <xdr:cNvPr id="78" name="テキスト ボックス 77"/>
        <xdr:cNvSpPr txBox="1"/>
      </xdr:nvSpPr>
      <xdr:spPr>
        <a:xfrm>
          <a:off x="3225800" y="337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54,942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167259</xdr:rowOff>
    </xdr:from>
    <xdr:to>
      <xdr:col>2</xdr:col>
      <xdr:colOff>692150</xdr:colOff>
      <xdr:row>19</xdr:row>
      <xdr:rowOff>97409</xdr:rowOff>
    </xdr:to>
    <xdr:sp macro="" textlink="">
      <xdr:nvSpPr>
        <xdr:cNvPr id="79" name="円/楕円 78"/>
        <xdr:cNvSpPr/>
      </xdr:nvSpPr>
      <xdr:spPr bwMode="auto">
        <a:xfrm>
          <a:off x="2857500" y="3300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82186</xdr:rowOff>
    </xdr:from>
    <xdr:ext cx="762000" cy="259045"/>
    <xdr:sp macro="" textlink="">
      <xdr:nvSpPr>
        <xdr:cNvPr id="80" name="テキスト ボックス 79"/>
        <xdr:cNvSpPr txBox="1"/>
      </xdr:nvSpPr>
      <xdr:spPr>
        <a:xfrm>
          <a:off x="2527300" y="338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315040</xdr:rowOff>
    </xdr:from>
    <xdr:to>
      <xdr:col>4</xdr:col>
      <xdr:colOff>1117600</xdr:colOff>
      <xdr:row>35</xdr:row>
      <xdr:rowOff>49211</xdr:rowOff>
    </xdr:to>
    <xdr:cxnSp macro="">
      <xdr:nvCxnSpPr>
        <xdr:cNvPr id="115" name="直線コネクタ 114"/>
        <xdr:cNvCxnSpPr/>
      </xdr:nvCxnSpPr>
      <xdr:spPr bwMode="auto">
        <a:xfrm>
          <a:off x="5003800" y="6582490"/>
          <a:ext cx="647700" cy="77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278235</xdr:rowOff>
    </xdr:from>
    <xdr:to>
      <xdr:col>4</xdr:col>
      <xdr:colOff>469900</xdr:colOff>
      <xdr:row>34</xdr:row>
      <xdr:rowOff>315040</xdr:rowOff>
    </xdr:to>
    <xdr:cxnSp macro="">
      <xdr:nvCxnSpPr>
        <xdr:cNvPr id="118" name="直線コネクタ 117"/>
        <xdr:cNvCxnSpPr/>
      </xdr:nvCxnSpPr>
      <xdr:spPr bwMode="auto">
        <a:xfrm>
          <a:off x="4305300" y="6545685"/>
          <a:ext cx="698500" cy="3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230882</xdr:rowOff>
    </xdr:from>
    <xdr:to>
      <xdr:col>3</xdr:col>
      <xdr:colOff>904875</xdr:colOff>
      <xdr:row>34</xdr:row>
      <xdr:rowOff>278235</xdr:rowOff>
    </xdr:to>
    <xdr:cxnSp macro="">
      <xdr:nvCxnSpPr>
        <xdr:cNvPr id="121" name="直線コネクタ 120"/>
        <xdr:cNvCxnSpPr/>
      </xdr:nvCxnSpPr>
      <xdr:spPr bwMode="auto">
        <a:xfrm>
          <a:off x="3606800" y="6498332"/>
          <a:ext cx="698500" cy="4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202275</xdr:rowOff>
    </xdr:from>
    <xdr:to>
      <xdr:col>3</xdr:col>
      <xdr:colOff>206375</xdr:colOff>
      <xdr:row>34</xdr:row>
      <xdr:rowOff>230882</xdr:rowOff>
    </xdr:to>
    <xdr:cxnSp macro="">
      <xdr:nvCxnSpPr>
        <xdr:cNvPr id="124" name="直線コネクタ 123"/>
        <xdr:cNvCxnSpPr/>
      </xdr:nvCxnSpPr>
      <xdr:spPr bwMode="auto">
        <a:xfrm>
          <a:off x="2908300" y="6469725"/>
          <a:ext cx="698500" cy="28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341311</xdr:rowOff>
    </xdr:from>
    <xdr:to>
      <xdr:col>5</xdr:col>
      <xdr:colOff>34925</xdr:colOff>
      <xdr:row>35</xdr:row>
      <xdr:rowOff>100011</xdr:rowOff>
    </xdr:to>
    <xdr:sp macro="" textlink="">
      <xdr:nvSpPr>
        <xdr:cNvPr id="134" name="円/楕円 133"/>
        <xdr:cNvSpPr/>
      </xdr:nvSpPr>
      <xdr:spPr bwMode="auto">
        <a:xfrm>
          <a:off x="5600700" y="660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186388</xdr:rowOff>
    </xdr:from>
    <xdr:ext cx="762000" cy="259045"/>
    <xdr:sp macro="" textlink="">
      <xdr:nvSpPr>
        <xdr:cNvPr id="135" name="人口1人当たり決算額の推移該当値テキスト445"/>
        <xdr:cNvSpPr txBox="1"/>
      </xdr:nvSpPr>
      <xdr:spPr>
        <a:xfrm>
          <a:off x="5740400" y="64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19,132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264240</xdr:rowOff>
    </xdr:from>
    <xdr:to>
      <xdr:col>4</xdr:col>
      <xdr:colOff>520700</xdr:colOff>
      <xdr:row>35</xdr:row>
      <xdr:rowOff>22940</xdr:rowOff>
    </xdr:to>
    <xdr:sp macro="" textlink="">
      <xdr:nvSpPr>
        <xdr:cNvPr id="136" name="円/楕円 135"/>
        <xdr:cNvSpPr/>
      </xdr:nvSpPr>
      <xdr:spPr bwMode="auto">
        <a:xfrm>
          <a:off x="4953000" y="6531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33117</xdr:rowOff>
    </xdr:from>
    <xdr:ext cx="736600" cy="259045"/>
    <xdr:sp macro="" textlink="">
      <xdr:nvSpPr>
        <xdr:cNvPr id="137" name="テキスト ボックス 136"/>
        <xdr:cNvSpPr txBox="1"/>
      </xdr:nvSpPr>
      <xdr:spPr>
        <a:xfrm>
          <a:off x="4622800" y="630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21,492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227435</xdr:rowOff>
    </xdr:from>
    <xdr:to>
      <xdr:col>3</xdr:col>
      <xdr:colOff>955675</xdr:colOff>
      <xdr:row>34</xdr:row>
      <xdr:rowOff>329036</xdr:rowOff>
    </xdr:to>
    <xdr:sp macro="" textlink="">
      <xdr:nvSpPr>
        <xdr:cNvPr id="138" name="円/楕円 137"/>
        <xdr:cNvSpPr/>
      </xdr:nvSpPr>
      <xdr:spPr bwMode="auto">
        <a:xfrm>
          <a:off x="4254500" y="649488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339212</xdr:rowOff>
    </xdr:from>
    <xdr:ext cx="762000" cy="259045"/>
    <xdr:sp macro="" textlink="">
      <xdr:nvSpPr>
        <xdr:cNvPr id="139" name="テキスト ボックス 138"/>
        <xdr:cNvSpPr txBox="1"/>
      </xdr:nvSpPr>
      <xdr:spPr>
        <a:xfrm>
          <a:off x="3924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22,619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180082</xdr:rowOff>
    </xdr:from>
    <xdr:to>
      <xdr:col>3</xdr:col>
      <xdr:colOff>257175</xdr:colOff>
      <xdr:row>34</xdr:row>
      <xdr:rowOff>281682</xdr:rowOff>
    </xdr:to>
    <xdr:sp macro="" textlink="">
      <xdr:nvSpPr>
        <xdr:cNvPr id="140" name="円/楕円 139"/>
        <xdr:cNvSpPr/>
      </xdr:nvSpPr>
      <xdr:spPr bwMode="auto">
        <a:xfrm>
          <a:off x="3556000" y="644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291859</xdr:rowOff>
    </xdr:from>
    <xdr:ext cx="762000" cy="259045"/>
    <xdr:sp macro="" textlink="">
      <xdr:nvSpPr>
        <xdr:cNvPr id="141" name="テキスト ボックス 140"/>
        <xdr:cNvSpPr txBox="1"/>
      </xdr:nvSpPr>
      <xdr:spPr>
        <a:xfrm>
          <a:off x="3225800" y="621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151475</xdr:rowOff>
    </xdr:from>
    <xdr:to>
      <xdr:col>2</xdr:col>
      <xdr:colOff>692150</xdr:colOff>
      <xdr:row>34</xdr:row>
      <xdr:rowOff>253074</xdr:rowOff>
    </xdr:to>
    <xdr:sp macro="" textlink="">
      <xdr:nvSpPr>
        <xdr:cNvPr id="142" name="円/楕円 141"/>
        <xdr:cNvSpPr/>
      </xdr:nvSpPr>
      <xdr:spPr bwMode="auto">
        <a:xfrm>
          <a:off x="2857500" y="641892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263252</xdr:rowOff>
    </xdr:from>
    <xdr:ext cx="762000" cy="259045"/>
    <xdr:sp macro="" textlink="">
      <xdr:nvSpPr>
        <xdr:cNvPr id="143" name="テキスト ボックス 142"/>
        <xdr:cNvSpPr txBox="1"/>
      </xdr:nvSpPr>
      <xdr:spPr>
        <a:xfrm>
          <a:off x="2527300" y="618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３年度に旧清掃センター跡地の売却により、財政調整基金残高が大幅に増加した。今後も引き続き新規採用職員の抑制、各事務事業の見直し等行財政改革の取り組みをすすめ、実質単年度収支の改善を図り弾力性のある財政構造の構築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国民健康保険事業が医療費の抑制や保険税率の改正等により平成２６年度に黒字となった。今後も赤字とならないよう引き続き効率的な財政運営に努める。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０年度から２４年度にかけて公的資金の補償金免除繰上償還を実施してきた。今後、給食センターの建設や本庁舎の耐震工事により公債費が増加していくことが見込まれるため、引き続き地方債の発行を伴う普通建設事業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軽減を図るため、公的資金の補償金免除繰上償還や真美ヶ丘地区における旧都市整備公団立替施行に係る関公費の補償金免除繰上償還を実施してきた。今後も投資的事業の抑制による地方債現在高の減少、新規採用職員を必要最小限に抑制し退職手当負担見込額を軽減することにより、後世への負担軽減を図る。</a:t>
          </a:r>
        </a:p>
        <a:p>
          <a:pPr algn="ct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57" t="s">
        <v>68</v>
      </c>
      <c r="X3" s="458"/>
      <c r="Y3" s="458"/>
      <c r="Z3" s="458"/>
      <c r="AA3" s="458"/>
      <c r="AB3" s="560"/>
      <c r="AC3" s="564" t="s">
        <v>69</v>
      </c>
      <c r="AD3" s="458"/>
      <c r="AE3" s="458"/>
      <c r="AF3" s="458"/>
      <c r="AG3" s="458"/>
      <c r="AH3" s="458"/>
      <c r="AI3" s="458"/>
      <c r="AJ3" s="458"/>
      <c r="AK3" s="458"/>
      <c r="AL3" s="526"/>
      <c r="AM3" s="457" t="s">
        <v>70</v>
      </c>
      <c r="AN3" s="458"/>
      <c r="AO3" s="458"/>
      <c r="AP3" s="458"/>
      <c r="AQ3" s="458"/>
      <c r="AR3" s="458"/>
      <c r="AS3" s="458"/>
      <c r="AT3" s="458"/>
      <c r="AU3" s="458"/>
      <c r="AV3" s="458"/>
      <c r="AW3" s="458"/>
      <c r="AX3" s="526"/>
      <c r="AY3" s="518" t="s">
        <v>1</v>
      </c>
      <c r="AZ3" s="519"/>
      <c r="BA3" s="519"/>
      <c r="BB3" s="519"/>
      <c r="BC3" s="519"/>
      <c r="BD3" s="519"/>
      <c r="BE3" s="519"/>
      <c r="BF3" s="519"/>
      <c r="BG3" s="519"/>
      <c r="BH3" s="519"/>
      <c r="BI3" s="519"/>
      <c r="BJ3" s="519"/>
      <c r="BK3" s="519"/>
      <c r="BL3" s="519"/>
      <c r="BM3" s="568"/>
      <c r="BN3" s="457" t="s">
        <v>71</v>
      </c>
      <c r="BO3" s="458"/>
      <c r="BP3" s="458"/>
      <c r="BQ3" s="458"/>
      <c r="BR3" s="458"/>
      <c r="BS3" s="458"/>
      <c r="BT3" s="458"/>
      <c r="BU3" s="526"/>
      <c r="BV3" s="457" t="s">
        <v>72</v>
      </c>
      <c r="BW3" s="458"/>
      <c r="BX3" s="458"/>
      <c r="BY3" s="458"/>
      <c r="BZ3" s="458"/>
      <c r="CA3" s="458"/>
      <c r="CB3" s="458"/>
      <c r="CC3" s="526"/>
      <c r="CD3" s="518" t="s">
        <v>1</v>
      </c>
      <c r="CE3" s="519"/>
      <c r="CF3" s="519"/>
      <c r="CG3" s="519"/>
      <c r="CH3" s="519"/>
      <c r="CI3" s="519"/>
      <c r="CJ3" s="519"/>
      <c r="CK3" s="519"/>
      <c r="CL3" s="519"/>
      <c r="CM3" s="519"/>
      <c r="CN3" s="519"/>
      <c r="CO3" s="519"/>
      <c r="CP3" s="519"/>
      <c r="CQ3" s="519"/>
      <c r="CR3" s="519"/>
      <c r="CS3" s="568"/>
      <c r="CT3" s="457" t="s">
        <v>73</v>
      </c>
      <c r="CU3" s="458"/>
      <c r="CV3" s="458"/>
      <c r="CW3" s="458"/>
      <c r="CX3" s="458"/>
      <c r="CY3" s="458"/>
      <c r="CZ3" s="458"/>
      <c r="DA3" s="526"/>
      <c r="DB3" s="457" t="s">
        <v>74</v>
      </c>
      <c r="DC3" s="458"/>
      <c r="DD3" s="458"/>
      <c r="DE3" s="458"/>
      <c r="DF3" s="458"/>
      <c r="DG3" s="458"/>
      <c r="DH3" s="458"/>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90"/>
      <c r="AN4" s="410"/>
      <c r="AO4" s="410"/>
      <c r="AP4" s="410"/>
      <c r="AQ4" s="410"/>
      <c r="AR4" s="410"/>
      <c r="AS4" s="410"/>
      <c r="AT4" s="410"/>
      <c r="AU4" s="410"/>
      <c r="AV4" s="410"/>
      <c r="AW4" s="410"/>
      <c r="AX4" s="567"/>
      <c r="AY4" s="384" t="s">
        <v>75</v>
      </c>
      <c r="AZ4" s="385"/>
      <c r="BA4" s="385"/>
      <c r="BB4" s="385"/>
      <c r="BC4" s="385"/>
      <c r="BD4" s="385"/>
      <c r="BE4" s="385"/>
      <c r="BF4" s="385"/>
      <c r="BG4" s="385"/>
      <c r="BH4" s="385"/>
      <c r="BI4" s="385"/>
      <c r="BJ4" s="385"/>
      <c r="BK4" s="385"/>
      <c r="BL4" s="385"/>
      <c r="BM4" s="386"/>
      <c r="BN4" s="387">
        <v>10828666</v>
      </c>
      <c r="BO4" s="388"/>
      <c r="BP4" s="388"/>
      <c r="BQ4" s="388"/>
      <c r="BR4" s="388"/>
      <c r="BS4" s="388"/>
      <c r="BT4" s="388"/>
      <c r="BU4" s="389"/>
      <c r="BV4" s="387">
        <v>10764139</v>
      </c>
      <c r="BW4" s="388"/>
      <c r="BX4" s="388"/>
      <c r="BY4" s="388"/>
      <c r="BZ4" s="388"/>
      <c r="CA4" s="388"/>
      <c r="CB4" s="388"/>
      <c r="CC4" s="389"/>
      <c r="CD4" s="552" t="s">
        <v>76</v>
      </c>
      <c r="CE4" s="553"/>
      <c r="CF4" s="553"/>
      <c r="CG4" s="553"/>
      <c r="CH4" s="553"/>
      <c r="CI4" s="553"/>
      <c r="CJ4" s="553"/>
      <c r="CK4" s="553"/>
      <c r="CL4" s="553"/>
      <c r="CM4" s="553"/>
      <c r="CN4" s="553"/>
      <c r="CO4" s="553"/>
      <c r="CP4" s="553"/>
      <c r="CQ4" s="553"/>
      <c r="CR4" s="553"/>
      <c r="CS4" s="554"/>
      <c r="CT4" s="555">
        <v>7.8</v>
      </c>
      <c r="CU4" s="556"/>
      <c r="CV4" s="556"/>
      <c r="CW4" s="556"/>
      <c r="CX4" s="556"/>
      <c r="CY4" s="556"/>
      <c r="CZ4" s="556"/>
      <c r="DA4" s="557"/>
      <c r="DB4" s="555">
        <v>8.6</v>
      </c>
      <c r="DC4" s="556"/>
      <c r="DD4" s="556"/>
      <c r="DE4" s="556"/>
      <c r="DF4" s="556"/>
      <c r="DG4" s="556"/>
      <c r="DH4" s="556"/>
      <c r="DI4" s="557"/>
      <c r="DJ4" s="137"/>
      <c r="DK4" s="137"/>
      <c r="DL4" s="137"/>
      <c r="DM4" s="137"/>
      <c r="DN4" s="137"/>
      <c r="DO4" s="137"/>
    </row>
    <row r="5" spans="1:119" ht="18.75" customHeight="1" x14ac:dyDescent="0.15">
      <c r="A5" s="138"/>
      <c r="B5" s="562"/>
      <c r="C5" s="411"/>
      <c r="D5" s="411"/>
      <c r="E5" s="563"/>
      <c r="F5" s="563"/>
      <c r="G5" s="563"/>
      <c r="H5" s="563"/>
      <c r="I5" s="563"/>
      <c r="J5" s="563"/>
      <c r="K5" s="563"/>
      <c r="L5" s="563"/>
      <c r="M5" s="563"/>
      <c r="N5" s="563"/>
      <c r="O5" s="563"/>
      <c r="P5" s="563"/>
      <c r="Q5" s="563"/>
      <c r="R5" s="409"/>
      <c r="S5" s="409"/>
      <c r="T5" s="409"/>
      <c r="U5" s="409"/>
      <c r="V5" s="566"/>
      <c r="W5" s="490"/>
      <c r="X5" s="410"/>
      <c r="Y5" s="410"/>
      <c r="Z5" s="410"/>
      <c r="AA5" s="410"/>
      <c r="AB5" s="411"/>
      <c r="AC5" s="409"/>
      <c r="AD5" s="410"/>
      <c r="AE5" s="410"/>
      <c r="AF5" s="410"/>
      <c r="AG5" s="410"/>
      <c r="AH5" s="410"/>
      <c r="AI5" s="410"/>
      <c r="AJ5" s="410"/>
      <c r="AK5" s="410"/>
      <c r="AL5" s="567"/>
      <c r="AM5" s="461" t="s">
        <v>77</v>
      </c>
      <c r="AN5" s="366"/>
      <c r="AO5" s="366"/>
      <c r="AP5" s="366"/>
      <c r="AQ5" s="366"/>
      <c r="AR5" s="366"/>
      <c r="AS5" s="366"/>
      <c r="AT5" s="367"/>
      <c r="AU5" s="443" t="s">
        <v>78</v>
      </c>
      <c r="AV5" s="444"/>
      <c r="AW5" s="444"/>
      <c r="AX5" s="444"/>
      <c r="AY5" s="372" t="s">
        <v>79</v>
      </c>
      <c r="AZ5" s="373"/>
      <c r="BA5" s="373"/>
      <c r="BB5" s="373"/>
      <c r="BC5" s="373"/>
      <c r="BD5" s="373"/>
      <c r="BE5" s="373"/>
      <c r="BF5" s="373"/>
      <c r="BG5" s="373"/>
      <c r="BH5" s="373"/>
      <c r="BI5" s="373"/>
      <c r="BJ5" s="373"/>
      <c r="BK5" s="373"/>
      <c r="BL5" s="373"/>
      <c r="BM5" s="374"/>
      <c r="BN5" s="392">
        <v>10209025</v>
      </c>
      <c r="BO5" s="393"/>
      <c r="BP5" s="393"/>
      <c r="BQ5" s="393"/>
      <c r="BR5" s="393"/>
      <c r="BS5" s="393"/>
      <c r="BT5" s="393"/>
      <c r="BU5" s="394"/>
      <c r="BV5" s="392">
        <v>10109437</v>
      </c>
      <c r="BW5" s="393"/>
      <c r="BX5" s="393"/>
      <c r="BY5" s="393"/>
      <c r="BZ5" s="393"/>
      <c r="CA5" s="393"/>
      <c r="CB5" s="393"/>
      <c r="CC5" s="394"/>
      <c r="CD5" s="401" t="s">
        <v>80</v>
      </c>
      <c r="CE5" s="402"/>
      <c r="CF5" s="402"/>
      <c r="CG5" s="402"/>
      <c r="CH5" s="402"/>
      <c r="CI5" s="402"/>
      <c r="CJ5" s="402"/>
      <c r="CK5" s="402"/>
      <c r="CL5" s="402"/>
      <c r="CM5" s="402"/>
      <c r="CN5" s="402"/>
      <c r="CO5" s="402"/>
      <c r="CP5" s="402"/>
      <c r="CQ5" s="402"/>
      <c r="CR5" s="402"/>
      <c r="CS5" s="403"/>
      <c r="CT5" s="362">
        <v>99.6</v>
      </c>
      <c r="CU5" s="363"/>
      <c r="CV5" s="363"/>
      <c r="CW5" s="363"/>
      <c r="CX5" s="363"/>
      <c r="CY5" s="363"/>
      <c r="CZ5" s="363"/>
      <c r="DA5" s="364"/>
      <c r="DB5" s="362">
        <v>94.2</v>
      </c>
      <c r="DC5" s="363"/>
      <c r="DD5" s="363"/>
      <c r="DE5" s="363"/>
      <c r="DF5" s="363"/>
      <c r="DG5" s="363"/>
      <c r="DH5" s="363"/>
      <c r="DI5" s="364"/>
      <c r="DJ5" s="137"/>
      <c r="DK5" s="137"/>
      <c r="DL5" s="137"/>
      <c r="DM5" s="137"/>
      <c r="DN5" s="137"/>
      <c r="DO5" s="137"/>
    </row>
    <row r="6" spans="1:119" ht="18.75" customHeight="1" x14ac:dyDescent="0.15">
      <c r="A6" s="138"/>
      <c r="B6" s="532" t="s">
        <v>81</v>
      </c>
      <c r="C6" s="408"/>
      <c r="D6" s="408"/>
      <c r="E6" s="533"/>
      <c r="F6" s="533"/>
      <c r="G6" s="533"/>
      <c r="H6" s="533"/>
      <c r="I6" s="533"/>
      <c r="J6" s="533"/>
      <c r="K6" s="533"/>
      <c r="L6" s="533" t="s">
        <v>82</v>
      </c>
      <c r="M6" s="533"/>
      <c r="N6" s="533"/>
      <c r="O6" s="533"/>
      <c r="P6" s="533"/>
      <c r="Q6" s="533"/>
      <c r="R6" s="435"/>
      <c r="S6" s="435"/>
      <c r="T6" s="435"/>
      <c r="U6" s="435"/>
      <c r="V6" s="539"/>
      <c r="W6" s="472" t="s">
        <v>83</v>
      </c>
      <c r="X6" s="407"/>
      <c r="Y6" s="407"/>
      <c r="Z6" s="407"/>
      <c r="AA6" s="407"/>
      <c r="AB6" s="408"/>
      <c r="AC6" s="544" t="s">
        <v>84</v>
      </c>
      <c r="AD6" s="545"/>
      <c r="AE6" s="545"/>
      <c r="AF6" s="545"/>
      <c r="AG6" s="545"/>
      <c r="AH6" s="545"/>
      <c r="AI6" s="545"/>
      <c r="AJ6" s="545"/>
      <c r="AK6" s="545"/>
      <c r="AL6" s="546"/>
      <c r="AM6" s="461" t="s">
        <v>85</v>
      </c>
      <c r="AN6" s="366"/>
      <c r="AO6" s="366"/>
      <c r="AP6" s="366"/>
      <c r="AQ6" s="366"/>
      <c r="AR6" s="366"/>
      <c r="AS6" s="366"/>
      <c r="AT6" s="367"/>
      <c r="AU6" s="443" t="s">
        <v>78</v>
      </c>
      <c r="AV6" s="444"/>
      <c r="AW6" s="444"/>
      <c r="AX6" s="444"/>
      <c r="AY6" s="372" t="s">
        <v>86</v>
      </c>
      <c r="AZ6" s="373"/>
      <c r="BA6" s="373"/>
      <c r="BB6" s="373"/>
      <c r="BC6" s="373"/>
      <c r="BD6" s="373"/>
      <c r="BE6" s="373"/>
      <c r="BF6" s="373"/>
      <c r="BG6" s="373"/>
      <c r="BH6" s="373"/>
      <c r="BI6" s="373"/>
      <c r="BJ6" s="373"/>
      <c r="BK6" s="373"/>
      <c r="BL6" s="373"/>
      <c r="BM6" s="374"/>
      <c r="BN6" s="392">
        <v>619641</v>
      </c>
      <c r="BO6" s="393"/>
      <c r="BP6" s="393"/>
      <c r="BQ6" s="393"/>
      <c r="BR6" s="393"/>
      <c r="BS6" s="393"/>
      <c r="BT6" s="393"/>
      <c r="BU6" s="394"/>
      <c r="BV6" s="392">
        <v>654702</v>
      </c>
      <c r="BW6" s="393"/>
      <c r="BX6" s="393"/>
      <c r="BY6" s="393"/>
      <c r="BZ6" s="393"/>
      <c r="CA6" s="393"/>
      <c r="CB6" s="393"/>
      <c r="CC6" s="394"/>
      <c r="CD6" s="401" t="s">
        <v>87</v>
      </c>
      <c r="CE6" s="402"/>
      <c r="CF6" s="402"/>
      <c r="CG6" s="402"/>
      <c r="CH6" s="402"/>
      <c r="CI6" s="402"/>
      <c r="CJ6" s="402"/>
      <c r="CK6" s="402"/>
      <c r="CL6" s="402"/>
      <c r="CM6" s="402"/>
      <c r="CN6" s="402"/>
      <c r="CO6" s="402"/>
      <c r="CP6" s="402"/>
      <c r="CQ6" s="402"/>
      <c r="CR6" s="402"/>
      <c r="CS6" s="403"/>
      <c r="CT6" s="529">
        <v>104.5</v>
      </c>
      <c r="CU6" s="530"/>
      <c r="CV6" s="530"/>
      <c r="CW6" s="530"/>
      <c r="CX6" s="530"/>
      <c r="CY6" s="530"/>
      <c r="CZ6" s="530"/>
      <c r="DA6" s="531"/>
      <c r="DB6" s="529">
        <v>102.9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61" t="s">
        <v>88</v>
      </c>
      <c r="AN7" s="366"/>
      <c r="AO7" s="366"/>
      <c r="AP7" s="366"/>
      <c r="AQ7" s="366"/>
      <c r="AR7" s="366"/>
      <c r="AS7" s="366"/>
      <c r="AT7" s="367"/>
      <c r="AU7" s="443" t="s">
        <v>89</v>
      </c>
      <c r="AV7" s="444"/>
      <c r="AW7" s="444"/>
      <c r="AX7" s="444"/>
      <c r="AY7" s="372" t="s">
        <v>90</v>
      </c>
      <c r="AZ7" s="373"/>
      <c r="BA7" s="373"/>
      <c r="BB7" s="373"/>
      <c r="BC7" s="373"/>
      <c r="BD7" s="373"/>
      <c r="BE7" s="373"/>
      <c r="BF7" s="373"/>
      <c r="BG7" s="373"/>
      <c r="BH7" s="373"/>
      <c r="BI7" s="373"/>
      <c r="BJ7" s="373"/>
      <c r="BK7" s="373"/>
      <c r="BL7" s="373"/>
      <c r="BM7" s="374"/>
      <c r="BN7" s="392">
        <v>54125</v>
      </c>
      <c r="BO7" s="393"/>
      <c r="BP7" s="393"/>
      <c r="BQ7" s="393"/>
      <c r="BR7" s="393"/>
      <c r="BS7" s="393"/>
      <c r="BT7" s="393"/>
      <c r="BU7" s="394"/>
      <c r="BV7" s="392">
        <v>31169</v>
      </c>
      <c r="BW7" s="393"/>
      <c r="BX7" s="393"/>
      <c r="BY7" s="393"/>
      <c r="BZ7" s="393"/>
      <c r="CA7" s="393"/>
      <c r="CB7" s="393"/>
      <c r="CC7" s="394"/>
      <c r="CD7" s="401" t="s">
        <v>91</v>
      </c>
      <c r="CE7" s="402"/>
      <c r="CF7" s="402"/>
      <c r="CG7" s="402"/>
      <c r="CH7" s="402"/>
      <c r="CI7" s="402"/>
      <c r="CJ7" s="402"/>
      <c r="CK7" s="402"/>
      <c r="CL7" s="402"/>
      <c r="CM7" s="402"/>
      <c r="CN7" s="402"/>
      <c r="CO7" s="402"/>
      <c r="CP7" s="402"/>
      <c r="CQ7" s="402"/>
      <c r="CR7" s="402"/>
      <c r="CS7" s="403"/>
      <c r="CT7" s="392">
        <v>7260921</v>
      </c>
      <c r="CU7" s="393"/>
      <c r="CV7" s="393"/>
      <c r="CW7" s="393"/>
      <c r="CX7" s="393"/>
      <c r="CY7" s="393"/>
      <c r="CZ7" s="393"/>
      <c r="DA7" s="394"/>
      <c r="DB7" s="392">
        <v>7274660</v>
      </c>
      <c r="DC7" s="393"/>
      <c r="DD7" s="393"/>
      <c r="DE7" s="393"/>
      <c r="DF7" s="393"/>
      <c r="DG7" s="393"/>
      <c r="DH7" s="393"/>
      <c r="DI7" s="394"/>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59"/>
      <c r="X8" s="460"/>
      <c r="Y8" s="460"/>
      <c r="Z8" s="460"/>
      <c r="AA8" s="460"/>
      <c r="AB8" s="473"/>
      <c r="AC8" s="549"/>
      <c r="AD8" s="550"/>
      <c r="AE8" s="550"/>
      <c r="AF8" s="550"/>
      <c r="AG8" s="550"/>
      <c r="AH8" s="550"/>
      <c r="AI8" s="550"/>
      <c r="AJ8" s="550"/>
      <c r="AK8" s="550"/>
      <c r="AL8" s="551"/>
      <c r="AM8" s="461" t="s">
        <v>92</v>
      </c>
      <c r="AN8" s="366"/>
      <c r="AO8" s="366"/>
      <c r="AP8" s="366"/>
      <c r="AQ8" s="366"/>
      <c r="AR8" s="366"/>
      <c r="AS8" s="366"/>
      <c r="AT8" s="367"/>
      <c r="AU8" s="443" t="s">
        <v>93</v>
      </c>
      <c r="AV8" s="444"/>
      <c r="AW8" s="444"/>
      <c r="AX8" s="444"/>
      <c r="AY8" s="372" t="s">
        <v>94</v>
      </c>
      <c r="AZ8" s="373"/>
      <c r="BA8" s="373"/>
      <c r="BB8" s="373"/>
      <c r="BC8" s="373"/>
      <c r="BD8" s="373"/>
      <c r="BE8" s="373"/>
      <c r="BF8" s="373"/>
      <c r="BG8" s="373"/>
      <c r="BH8" s="373"/>
      <c r="BI8" s="373"/>
      <c r="BJ8" s="373"/>
      <c r="BK8" s="373"/>
      <c r="BL8" s="373"/>
      <c r="BM8" s="374"/>
      <c r="BN8" s="392">
        <v>565516</v>
      </c>
      <c r="BO8" s="393"/>
      <c r="BP8" s="393"/>
      <c r="BQ8" s="393"/>
      <c r="BR8" s="393"/>
      <c r="BS8" s="393"/>
      <c r="BT8" s="393"/>
      <c r="BU8" s="394"/>
      <c r="BV8" s="392">
        <v>623533</v>
      </c>
      <c r="BW8" s="393"/>
      <c r="BX8" s="393"/>
      <c r="BY8" s="393"/>
      <c r="BZ8" s="393"/>
      <c r="CA8" s="393"/>
      <c r="CB8" s="393"/>
      <c r="CC8" s="394"/>
      <c r="CD8" s="401" t="s">
        <v>95</v>
      </c>
      <c r="CE8" s="402"/>
      <c r="CF8" s="402"/>
      <c r="CG8" s="402"/>
      <c r="CH8" s="402"/>
      <c r="CI8" s="402"/>
      <c r="CJ8" s="402"/>
      <c r="CK8" s="402"/>
      <c r="CL8" s="402"/>
      <c r="CM8" s="402"/>
      <c r="CN8" s="402"/>
      <c r="CO8" s="402"/>
      <c r="CP8" s="402"/>
      <c r="CQ8" s="402"/>
      <c r="CR8" s="402"/>
      <c r="CS8" s="403"/>
      <c r="CT8" s="494">
        <v>0.57999999999999996</v>
      </c>
      <c r="CU8" s="495"/>
      <c r="CV8" s="495"/>
      <c r="CW8" s="495"/>
      <c r="CX8" s="495"/>
      <c r="CY8" s="495"/>
      <c r="CZ8" s="495"/>
      <c r="DA8" s="496"/>
      <c r="DB8" s="494">
        <v>0.57999999999999996</v>
      </c>
      <c r="DC8" s="495"/>
      <c r="DD8" s="495"/>
      <c r="DE8" s="495"/>
      <c r="DF8" s="495"/>
      <c r="DG8" s="495"/>
      <c r="DH8" s="495"/>
      <c r="DI8" s="496"/>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33070</v>
      </c>
      <c r="S9" s="524"/>
      <c r="T9" s="524"/>
      <c r="U9" s="524"/>
      <c r="V9" s="525"/>
      <c r="W9" s="457" t="s">
        <v>98</v>
      </c>
      <c r="X9" s="458"/>
      <c r="Y9" s="458"/>
      <c r="Z9" s="458"/>
      <c r="AA9" s="458"/>
      <c r="AB9" s="458"/>
      <c r="AC9" s="458"/>
      <c r="AD9" s="458"/>
      <c r="AE9" s="458"/>
      <c r="AF9" s="458"/>
      <c r="AG9" s="458"/>
      <c r="AH9" s="458"/>
      <c r="AI9" s="458"/>
      <c r="AJ9" s="458"/>
      <c r="AK9" s="458"/>
      <c r="AL9" s="526"/>
      <c r="AM9" s="461" t="s">
        <v>99</v>
      </c>
      <c r="AN9" s="366"/>
      <c r="AO9" s="366"/>
      <c r="AP9" s="366"/>
      <c r="AQ9" s="366"/>
      <c r="AR9" s="366"/>
      <c r="AS9" s="366"/>
      <c r="AT9" s="367"/>
      <c r="AU9" s="443" t="s">
        <v>78</v>
      </c>
      <c r="AV9" s="444"/>
      <c r="AW9" s="444"/>
      <c r="AX9" s="444"/>
      <c r="AY9" s="372" t="s">
        <v>100</v>
      </c>
      <c r="AZ9" s="373"/>
      <c r="BA9" s="373"/>
      <c r="BB9" s="373"/>
      <c r="BC9" s="373"/>
      <c r="BD9" s="373"/>
      <c r="BE9" s="373"/>
      <c r="BF9" s="373"/>
      <c r="BG9" s="373"/>
      <c r="BH9" s="373"/>
      <c r="BI9" s="373"/>
      <c r="BJ9" s="373"/>
      <c r="BK9" s="373"/>
      <c r="BL9" s="373"/>
      <c r="BM9" s="374"/>
      <c r="BN9" s="392">
        <v>-58016</v>
      </c>
      <c r="BO9" s="393"/>
      <c r="BP9" s="393"/>
      <c r="BQ9" s="393"/>
      <c r="BR9" s="393"/>
      <c r="BS9" s="393"/>
      <c r="BT9" s="393"/>
      <c r="BU9" s="394"/>
      <c r="BV9" s="392">
        <v>-129553</v>
      </c>
      <c r="BW9" s="393"/>
      <c r="BX9" s="393"/>
      <c r="BY9" s="393"/>
      <c r="BZ9" s="393"/>
      <c r="CA9" s="393"/>
      <c r="CB9" s="393"/>
      <c r="CC9" s="394"/>
      <c r="CD9" s="401" t="s">
        <v>101</v>
      </c>
      <c r="CE9" s="402"/>
      <c r="CF9" s="402"/>
      <c r="CG9" s="402"/>
      <c r="CH9" s="402"/>
      <c r="CI9" s="402"/>
      <c r="CJ9" s="402"/>
      <c r="CK9" s="402"/>
      <c r="CL9" s="402"/>
      <c r="CM9" s="402"/>
      <c r="CN9" s="402"/>
      <c r="CO9" s="402"/>
      <c r="CP9" s="402"/>
      <c r="CQ9" s="402"/>
      <c r="CR9" s="402"/>
      <c r="CS9" s="403"/>
      <c r="CT9" s="362">
        <v>16.899999999999999</v>
      </c>
      <c r="CU9" s="363"/>
      <c r="CV9" s="363"/>
      <c r="CW9" s="363"/>
      <c r="CX9" s="363"/>
      <c r="CY9" s="363"/>
      <c r="CZ9" s="363"/>
      <c r="DA9" s="364"/>
      <c r="DB9" s="362">
        <v>16.5</v>
      </c>
      <c r="DC9" s="363"/>
      <c r="DD9" s="363"/>
      <c r="DE9" s="363"/>
      <c r="DF9" s="363"/>
      <c r="DG9" s="363"/>
      <c r="DH9" s="363"/>
      <c r="DI9" s="364"/>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65" t="s">
        <v>102</v>
      </c>
      <c r="M10" s="366"/>
      <c r="N10" s="366"/>
      <c r="O10" s="366"/>
      <c r="P10" s="366"/>
      <c r="Q10" s="367"/>
      <c r="R10" s="368">
        <v>32810</v>
      </c>
      <c r="S10" s="369"/>
      <c r="T10" s="369"/>
      <c r="U10" s="369"/>
      <c r="V10" s="371"/>
      <c r="W10" s="527"/>
      <c r="X10" s="345"/>
      <c r="Y10" s="345"/>
      <c r="Z10" s="345"/>
      <c r="AA10" s="345"/>
      <c r="AB10" s="345"/>
      <c r="AC10" s="345"/>
      <c r="AD10" s="345"/>
      <c r="AE10" s="345"/>
      <c r="AF10" s="345"/>
      <c r="AG10" s="345"/>
      <c r="AH10" s="345"/>
      <c r="AI10" s="345"/>
      <c r="AJ10" s="345"/>
      <c r="AK10" s="345"/>
      <c r="AL10" s="528"/>
      <c r="AM10" s="461" t="s">
        <v>103</v>
      </c>
      <c r="AN10" s="366"/>
      <c r="AO10" s="366"/>
      <c r="AP10" s="366"/>
      <c r="AQ10" s="366"/>
      <c r="AR10" s="366"/>
      <c r="AS10" s="366"/>
      <c r="AT10" s="367"/>
      <c r="AU10" s="443" t="s">
        <v>104</v>
      </c>
      <c r="AV10" s="444"/>
      <c r="AW10" s="444"/>
      <c r="AX10" s="444"/>
      <c r="AY10" s="372" t="s">
        <v>105</v>
      </c>
      <c r="AZ10" s="373"/>
      <c r="BA10" s="373"/>
      <c r="BB10" s="373"/>
      <c r="BC10" s="373"/>
      <c r="BD10" s="373"/>
      <c r="BE10" s="373"/>
      <c r="BF10" s="373"/>
      <c r="BG10" s="373"/>
      <c r="BH10" s="373"/>
      <c r="BI10" s="373"/>
      <c r="BJ10" s="373"/>
      <c r="BK10" s="373"/>
      <c r="BL10" s="373"/>
      <c r="BM10" s="374"/>
      <c r="BN10" s="392">
        <v>5111</v>
      </c>
      <c r="BO10" s="393"/>
      <c r="BP10" s="393"/>
      <c r="BQ10" s="393"/>
      <c r="BR10" s="393"/>
      <c r="BS10" s="393"/>
      <c r="BT10" s="393"/>
      <c r="BU10" s="394"/>
      <c r="BV10" s="392">
        <v>402545</v>
      </c>
      <c r="BW10" s="393"/>
      <c r="BX10" s="393"/>
      <c r="BY10" s="393"/>
      <c r="BZ10" s="393"/>
      <c r="CA10" s="393"/>
      <c r="CB10" s="393"/>
      <c r="CC10" s="394"/>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347" t="s">
        <v>107</v>
      </c>
      <c r="M11" s="348"/>
      <c r="N11" s="348"/>
      <c r="O11" s="348"/>
      <c r="P11" s="348"/>
      <c r="Q11" s="349"/>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61" t="s">
        <v>109</v>
      </c>
      <c r="AN11" s="366"/>
      <c r="AO11" s="366"/>
      <c r="AP11" s="366"/>
      <c r="AQ11" s="366"/>
      <c r="AR11" s="366"/>
      <c r="AS11" s="366"/>
      <c r="AT11" s="367"/>
      <c r="AU11" s="443" t="s">
        <v>110</v>
      </c>
      <c r="AV11" s="444"/>
      <c r="AW11" s="444"/>
      <c r="AX11" s="444"/>
      <c r="AY11" s="372" t="s">
        <v>111</v>
      </c>
      <c r="AZ11" s="373"/>
      <c r="BA11" s="373"/>
      <c r="BB11" s="373"/>
      <c r="BC11" s="373"/>
      <c r="BD11" s="373"/>
      <c r="BE11" s="373"/>
      <c r="BF11" s="373"/>
      <c r="BG11" s="373"/>
      <c r="BH11" s="373"/>
      <c r="BI11" s="373"/>
      <c r="BJ11" s="373"/>
      <c r="BK11" s="373"/>
      <c r="BL11" s="373"/>
      <c r="BM11" s="374"/>
      <c r="BN11" s="392">
        <v>5139</v>
      </c>
      <c r="BO11" s="393"/>
      <c r="BP11" s="393"/>
      <c r="BQ11" s="393"/>
      <c r="BR11" s="393"/>
      <c r="BS11" s="393"/>
      <c r="BT11" s="393"/>
      <c r="BU11" s="394"/>
      <c r="BV11" s="392" t="s">
        <v>112</v>
      </c>
      <c r="BW11" s="393"/>
      <c r="BX11" s="393"/>
      <c r="BY11" s="393"/>
      <c r="BZ11" s="393"/>
      <c r="CA11" s="393"/>
      <c r="CB11" s="393"/>
      <c r="CC11" s="394"/>
      <c r="CD11" s="401" t="s">
        <v>113</v>
      </c>
      <c r="CE11" s="402"/>
      <c r="CF11" s="402"/>
      <c r="CG11" s="402"/>
      <c r="CH11" s="402"/>
      <c r="CI11" s="402"/>
      <c r="CJ11" s="402"/>
      <c r="CK11" s="402"/>
      <c r="CL11" s="402"/>
      <c r="CM11" s="402"/>
      <c r="CN11" s="402"/>
      <c r="CO11" s="402"/>
      <c r="CP11" s="402"/>
      <c r="CQ11" s="402"/>
      <c r="CR11" s="402"/>
      <c r="CS11" s="403"/>
      <c r="CT11" s="494" t="s">
        <v>112</v>
      </c>
      <c r="CU11" s="495"/>
      <c r="CV11" s="495"/>
      <c r="CW11" s="495"/>
      <c r="CX11" s="495"/>
      <c r="CY11" s="495"/>
      <c r="CZ11" s="495"/>
      <c r="DA11" s="496"/>
      <c r="DB11" s="494" t="s">
        <v>112</v>
      </c>
      <c r="DC11" s="495"/>
      <c r="DD11" s="495"/>
      <c r="DE11" s="495"/>
      <c r="DF11" s="495"/>
      <c r="DG11" s="495"/>
      <c r="DH11" s="495"/>
      <c r="DI11" s="496"/>
      <c r="DJ11" s="137"/>
      <c r="DK11" s="137"/>
      <c r="DL11" s="137"/>
      <c r="DM11" s="137"/>
      <c r="DN11" s="137"/>
      <c r="DO11" s="137"/>
    </row>
    <row r="12" spans="1:119" ht="18.75" customHeight="1" x14ac:dyDescent="0.15">
      <c r="A12" s="138"/>
      <c r="B12" s="497" t="s">
        <v>114</v>
      </c>
      <c r="C12" s="498"/>
      <c r="D12" s="498"/>
      <c r="E12" s="498"/>
      <c r="F12" s="498"/>
      <c r="G12" s="498"/>
      <c r="H12" s="498"/>
      <c r="I12" s="498"/>
      <c r="J12" s="498"/>
      <c r="K12" s="499"/>
      <c r="L12" s="506" t="s">
        <v>115</v>
      </c>
      <c r="M12" s="507"/>
      <c r="N12" s="507"/>
      <c r="O12" s="507"/>
      <c r="P12" s="507"/>
      <c r="Q12" s="508"/>
      <c r="R12" s="509">
        <v>34825</v>
      </c>
      <c r="S12" s="510"/>
      <c r="T12" s="510"/>
      <c r="U12" s="510"/>
      <c r="V12" s="511"/>
      <c r="W12" s="512" t="s">
        <v>1</v>
      </c>
      <c r="X12" s="444"/>
      <c r="Y12" s="444"/>
      <c r="Z12" s="444"/>
      <c r="AA12" s="444"/>
      <c r="AB12" s="513"/>
      <c r="AC12" s="443" t="s">
        <v>116</v>
      </c>
      <c r="AD12" s="444"/>
      <c r="AE12" s="444"/>
      <c r="AF12" s="444"/>
      <c r="AG12" s="513"/>
      <c r="AH12" s="443" t="s">
        <v>117</v>
      </c>
      <c r="AI12" s="444"/>
      <c r="AJ12" s="444"/>
      <c r="AK12" s="444"/>
      <c r="AL12" s="514"/>
      <c r="AM12" s="461" t="s">
        <v>118</v>
      </c>
      <c r="AN12" s="366"/>
      <c r="AO12" s="366"/>
      <c r="AP12" s="366"/>
      <c r="AQ12" s="366"/>
      <c r="AR12" s="366"/>
      <c r="AS12" s="366"/>
      <c r="AT12" s="367"/>
      <c r="AU12" s="443" t="s">
        <v>119</v>
      </c>
      <c r="AV12" s="444"/>
      <c r="AW12" s="444"/>
      <c r="AX12" s="444"/>
      <c r="AY12" s="372" t="s">
        <v>120</v>
      </c>
      <c r="AZ12" s="373"/>
      <c r="BA12" s="373"/>
      <c r="BB12" s="373"/>
      <c r="BC12" s="373"/>
      <c r="BD12" s="373"/>
      <c r="BE12" s="373"/>
      <c r="BF12" s="373"/>
      <c r="BG12" s="373"/>
      <c r="BH12" s="373"/>
      <c r="BI12" s="373"/>
      <c r="BJ12" s="373"/>
      <c r="BK12" s="373"/>
      <c r="BL12" s="373"/>
      <c r="BM12" s="374"/>
      <c r="BN12" s="392" t="s">
        <v>121</v>
      </c>
      <c r="BO12" s="393"/>
      <c r="BP12" s="393"/>
      <c r="BQ12" s="393"/>
      <c r="BR12" s="393"/>
      <c r="BS12" s="393"/>
      <c r="BT12" s="393"/>
      <c r="BU12" s="394"/>
      <c r="BV12" s="392" t="s">
        <v>121</v>
      </c>
      <c r="BW12" s="393"/>
      <c r="BX12" s="393"/>
      <c r="BY12" s="393"/>
      <c r="BZ12" s="393"/>
      <c r="CA12" s="393"/>
      <c r="CB12" s="393"/>
      <c r="CC12" s="394"/>
      <c r="CD12" s="401" t="s">
        <v>122</v>
      </c>
      <c r="CE12" s="402"/>
      <c r="CF12" s="402"/>
      <c r="CG12" s="402"/>
      <c r="CH12" s="402"/>
      <c r="CI12" s="402"/>
      <c r="CJ12" s="402"/>
      <c r="CK12" s="402"/>
      <c r="CL12" s="402"/>
      <c r="CM12" s="402"/>
      <c r="CN12" s="402"/>
      <c r="CO12" s="402"/>
      <c r="CP12" s="402"/>
      <c r="CQ12" s="402"/>
      <c r="CR12" s="402"/>
      <c r="CS12" s="403"/>
      <c r="CT12" s="494" t="s">
        <v>121</v>
      </c>
      <c r="CU12" s="495"/>
      <c r="CV12" s="495"/>
      <c r="CW12" s="495"/>
      <c r="CX12" s="495"/>
      <c r="CY12" s="495"/>
      <c r="CZ12" s="495"/>
      <c r="DA12" s="496"/>
      <c r="DB12" s="494" t="s">
        <v>121</v>
      </c>
      <c r="DC12" s="495"/>
      <c r="DD12" s="495"/>
      <c r="DE12" s="495"/>
      <c r="DF12" s="495"/>
      <c r="DG12" s="495"/>
      <c r="DH12" s="495"/>
      <c r="DI12" s="496"/>
      <c r="DJ12" s="137"/>
      <c r="DK12" s="137"/>
      <c r="DL12" s="137"/>
      <c r="DM12" s="137"/>
      <c r="DN12" s="137"/>
      <c r="DO12" s="137"/>
    </row>
    <row r="13" spans="1:119" ht="18.75" customHeight="1" x14ac:dyDescent="0.15">
      <c r="A13" s="138"/>
      <c r="B13" s="500"/>
      <c r="C13" s="501"/>
      <c r="D13" s="501"/>
      <c r="E13" s="501"/>
      <c r="F13" s="501"/>
      <c r="G13" s="501"/>
      <c r="H13" s="501"/>
      <c r="I13" s="501"/>
      <c r="J13" s="501"/>
      <c r="K13" s="502"/>
      <c r="L13" s="148"/>
      <c r="M13" s="484" t="s">
        <v>123</v>
      </c>
      <c r="N13" s="485"/>
      <c r="O13" s="485"/>
      <c r="P13" s="485"/>
      <c r="Q13" s="486"/>
      <c r="R13" s="487">
        <v>34654</v>
      </c>
      <c r="S13" s="488"/>
      <c r="T13" s="488"/>
      <c r="U13" s="488"/>
      <c r="V13" s="489"/>
      <c r="W13" s="472" t="s">
        <v>124</v>
      </c>
      <c r="X13" s="407"/>
      <c r="Y13" s="407"/>
      <c r="Z13" s="407"/>
      <c r="AA13" s="407"/>
      <c r="AB13" s="408"/>
      <c r="AC13" s="368">
        <v>257</v>
      </c>
      <c r="AD13" s="369"/>
      <c r="AE13" s="369"/>
      <c r="AF13" s="369"/>
      <c r="AG13" s="370"/>
      <c r="AH13" s="368">
        <v>318</v>
      </c>
      <c r="AI13" s="369"/>
      <c r="AJ13" s="369"/>
      <c r="AK13" s="369"/>
      <c r="AL13" s="371"/>
      <c r="AM13" s="461" t="s">
        <v>125</v>
      </c>
      <c r="AN13" s="366"/>
      <c r="AO13" s="366"/>
      <c r="AP13" s="366"/>
      <c r="AQ13" s="366"/>
      <c r="AR13" s="366"/>
      <c r="AS13" s="366"/>
      <c r="AT13" s="367"/>
      <c r="AU13" s="443" t="s">
        <v>126</v>
      </c>
      <c r="AV13" s="444"/>
      <c r="AW13" s="444"/>
      <c r="AX13" s="444"/>
      <c r="AY13" s="372" t="s">
        <v>127</v>
      </c>
      <c r="AZ13" s="373"/>
      <c r="BA13" s="373"/>
      <c r="BB13" s="373"/>
      <c r="BC13" s="373"/>
      <c r="BD13" s="373"/>
      <c r="BE13" s="373"/>
      <c r="BF13" s="373"/>
      <c r="BG13" s="373"/>
      <c r="BH13" s="373"/>
      <c r="BI13" s="373"/>
      <c r="BJ13" s="373"/>
      <c r="BK13" s="373"/>
      <c r="BL13" s="373"/>
      <c r="BM13" s="374"/>
      <c r="BN13" s="392">
        <v>-47766</v>
      </c>
      <c r="BO13" s="393"/>
      <c r="BP13" s="393"/>
      <c r="BQ13" s="393"/>
      <c r="BR13" s="393"/>
      <c r="BS13" s="393"/>
      <c r="BT13" s="393"/>
      <c r="BU13" s="394"/>
      <c r="BV13" s="392">
        <v>272992</v>
      </c>
      <c r="BW13" s="393"/>
      <c r="BX13" s="393"/>
      <c r="BY13" s="393"/>
      <c r="BZ13" s="393"/>
      <c r="CA13" s="393"/>
      <c r="CB13" s="393"/>
      <c r="CC13" s="394"/>
      <c r="CD13" s="401" t="s">
        <v>128</v>
      </c>
      <c r="CE13" s="402"/>
      <c r="CF13" s="402"/>
      <c r="CG13" s="402"/>
      <c r="CH13" s="402"/>
      <c r="CI13" s="402"/>
      <c r="CJ13" s="402"/>
      <c r="CK13" s="402"/>
      <c r="CL13" s="402"/>
      <c r="CM13" s="402"/>
      <c r="CN13" s="402"/>
      <c r="CO13" s="402"/>
      <c r="CP13" s="402"/>
      <c r="CQ13" s="402"/>
      <c r="CR13" s="402"/>
      <c r="CS13" s="403"/>
      <c r="CT13" s="362">
        <v>12.3</v>
      </c>
      <c r="CU13" s="363"/>
      <c r="CV13" s="363"/>
      <c r="CW13" s="363"/>
      <c r="CX13" s="363"/>
      <c r="CY13" s="363"/>
      <c r="CZ13" s="363"/>
      <c r="DA13" s="364"/>
      <c r="DB13" s="362">
        <v>13.3</v>
      </c>
      <c r="DC13" s="363"/>
      <c r="DD13" s="363"/>
      <c r="DE13" s="363"/>
      <c r="DF13" s="363"/>
      <c r="DG13" s="363"/>
      <c r="DH13" s="363"/>
      <c r="DI13" s="364"/>
      <c r="DJ13" s="137"/>
      <c r="DK13" s="137"/>
      <c r="DL13" s="137"/>
      <c r="DM13" s="137"/>
      <c r="DN13" s="137"/>
      <c r="DO13" s="137"/>
    </row>
    <row r="14" spans="1:119" ht="18.75" customHeight="1" thickBot="1" x14ac:dyDescent="0.2">
      <c r="A14" s="138"/>
      <c r="B14" s="500"/>
      <c r="C14" s="501"/>
      <c r="D14" s="501"/>
      <c r="E14" s="501"/>
      <c r="F14" s="501"/>
      <c r="G14" s="501"/>
      <c r="H14" s="501"/>
      <c r="I14" s="501"/>
      <c r="J14" s="501"/>
      <c r="K14" s="502"/>
      <c r="L14" s="477" t="s">
        <v>129</v>
      </c>
      <c r="M14" s="492"/>
      <c r="N14" s="492"/>
      <c r="O14" s="492"/>
      <c r="P14" s="492"/>
      <c r="Q14" s="493"/>
      <c r="R14" s="487">
        <v>34637</v>
      </c>
      <c r="S14" s="488"/>
      <c r="T14" s="488"/>
      <c r="U14" s="488"/>
      <c r="V14" s="489"/>
      <c r="W14" s="490"/>
      <c r="X14" s="410"/>
      <c r="Y14" s="410"/>
      <c r="Z14" s="410"/>
      <c r="AA14" s="410"/>
      <c r="AB14" s="411"/>
      <c r="AC14" s="480">
        <v>1.8</v>
      </c>
      <c r="AD14" s="481"/>
      <c r="AE14" s="481"/>
      <c r="AF14" s="481"/>
      <c r="AG14" s="482"/>
      <c r="AH14" s="480">
        <v>2.1</v>
      </c>
      <c r="AI14" s="481"/>
      <c r="AJ14" s="481"/>
      <c r="AK14" s="481"/>
      <c r="AL14" s="483"/>
      <c r="AM14" s="461"/>
      <c r="AN14" s="366"/>
      <c r="AO14" s="366"/>
      <c r="AP14" s="366"/>
      <c r="AQ14" s="366"/>
      <c r="AR14" s="366"/>
      <c r="AS14" s="366"/>
      <c r="AT14" s="367"/>
      <c r="AU14" s="443"/>
      <c r="AV14" s="444"/>
      <c r="AW14" s="444"/>
      <c r="AX14" s="444"/>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130</v>
      </c>
      <c r="CE14" s="399"/>
      <c r="CF14" s="399"/>
      <c r="CG14" s="399"/>
      <c r="CH14" s="399"/>
      <c r="CI14" s="399"/>
      <c r="CJ14" s="399"/>
      <c r="CK14" s="399"/>
      <c r="CL14" s="399"/>
      <c r="CM14" s="399"/>
      <c r="CN14" s="399"/>
      <c r="CO14" s="399"/>
      <c r="CP14" s="399"/>
      <c r="CQ14" s="399"/>
      <c r="CR14" s="399"/>
      <c r="CS14" s="400"/>
      <c r="CT14" s="491">
        <v>57</v>
      </c>
      <c r="CU14" s="451"/>
      <c r="CV14" s="451"/>
      <c r="CW14" s="451"/>
      <c r="CX14" s="451"/>
      <c r="CY14" s="451"/>
      <c r="CZ14" s="451"/>
      <c r="DA14" s="452"/>
      <c r="DB14" s="491">
        <v>73.900000000000006</v>
      </c>
      <c r="DC14" s="451"/>
      <c r="DD14" s="451"/>
      <c r="DE14" s="451"/>
      <c r="DF14" s="451"/>
      <c r="DG14" s="451"/>
      <c r="DH14" s="451"/>
      <c r="DI14" s="452"/>
      <c r="DJ14" s="137"/>
      <c r="DK14" s="137"/>
      <c r="DL14" s="137"/>
      <c r="DM14" s="137"/>
      <c r="DN14" s="137"/>
      <c r="DO14" s="137"/>
    </row>
    <row r="15" spans="1:119" ht="18.75" customHeight="1" x14ac:dyDescent="0.15">
      <c r="A15" s="138"/>
      <c r="B15" s="500"/>
      <c r="C15" s="501"/>
      <c r="D15" s="501"/>
      <c r="E15" s="501"/>
      <c r="F15" s="501"/>
      <c r="G15" s="501"/>
      <c r="H15" s="501"/>
      <c r="I15" s="501"/>
      <c r="J15" s="501"/>
      <c r="K15" s="502"/>
      <c r="L15" s="148"/>
      <c r="M15" s="484" t="s">
        <v>123</v>
      </c>
      <c r="N15" s="485"/>
      <c r="O15" s="485"/>
      <c r="P15" s="485"/>
      <c r="Q15" s="486"/>
      <c r="R15" s="487">
        <v>34458</v>
      </c>
      <c r="S15" s="488"/>
      <c r="T15" s="488"/>
      <c r="U15" s="488"/>
      <c r="V15" s="489"/>
      <c r="W15" s="472" t="s">
        <v>131</v>
      </c>
      <c r="X15" s="407"/>
      <c r="Y15" s="407"/>
      <c r="Z15" s="407"/>
      <c r="AA15" s="407"/>
      <c r="AB15" s="408"/>
      <c r="AC15" s="368">
        <v>4030</v>
      </c>
      <c r="AD15" s="369"/>
      <c r="AE15" s="369"/>
      <c r="AF15" s="369"/>
      <c r="AG15" s="370"/>
      <c r="AH15" s="368">
        <v>4682</v>
      </c>
      <c r="AI15" s="369"/>
      <c r="AJ15" s="369"/>
      <c r="AK15" s="369"/>
      <c r="AL15" s="371"/>
      <c r="AM15" s="461"/>
      <c r="AN15" s="366"/>
      <c r="AO15" s="366"/>
      <c r="AP15" s="366"/>
      <c r="AQ15" s="366"/>
      <c r="AR15" s="366"/>
      <c r="AS15" s="366"/>
      <c r="AT15" s="367"/>
      <c r="AU15" s="443"/>
      <c r="AV15" s="444"/>
      <c r="AW15" s="444"/>
      <c r="AX15" s="444"/>
      <c r="AY15" s="384" t="s">
        <v>132</v>
      </c>
      <c r="AZ15" s="385"/>
      <c r="BA15" s="385"/>
      <c r="BB15" s="385"/>
      <c r="BC15" s="385"/>
      <c r="BD15" s="385"/>
      <c r="BE15" s="385"/>
      <c r="BF15" s="385"/>
      <c r="BG15" s="385"/>
      <c r="BH15" s="385"/>
      <c r="BI15" s="385"/>
      <c r="BJ15" s="385"/>
      <c r="BK15" s="385"/>
      <c r="BL15" s="385"/>
      <c r="BM15" s="386"/>
      <c r="BN15" s="387">
        <v>3339457</v>
      </c>
      <c r="BO15" s="388"/>
      <c r="BP15" s="388"/>
      <c r="BQ15" s="388"/>
      <c r="BR15" s="388"/>
      <c r="BS15" s="388"/>
      <c r="BT15" s="388"/>
      <c r="BU15" s="389"/>
      <c r="BV15" s="387">
        <v>3289241</v>
      </c>
      <c r="BW15" s="388"/>
      <c r="BX15" s="388"/>
      <c r="BY15" s="388"/>
      <c r="BZ15" s="388"/>
      <c r="CA15" s="388"/>
      <c r="CB15" s="388"/>
      <c r="CC15" s="389"/>
      <c r="CD15" s="474" t="s">
        <v>133</v>
      </c>
      <c r="CE15" s="475"/>
      <c r="CF15" s="475"/>
      <c r="CG15" s="475"/>
      <c r="CH15" s="475"/>
      <c r="CI15" s="475"/>
      <c r="CJ15" s="475"/>
      <c r="CK15" s="475"/>
      <c r="CL15" s="475"/>
      <c r="CM15" s="475"/>
      <c r="CN15" s="475"/>
      <c r="CO15" s="475"/>
      <c r="CP15" s="475"/>
      <c r="CQ15" s="475"/>
      <c r="CR15" s="475"/>
      <c r="CS15" s="47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00"/>
      <c r="C16" s="501"/>
      <c r="D16" s="501"/>
      <c r="E16" s="501"/>
      <c r="F16" s="501"/>
      <c r="G16" s="501"/>
      <c r="H16" s="501"/>
      <c r="I16" s="501"/>
      <c r="J16" s="501"/>
      <c r="K16" s="502"/>
      <c r="L16" s="477" t="s">
        <v>134</v>
      </c>
      <c r="M16" s="478"/>
      <c r="N16" s="478"/>
      <c r="O16" s="478"/>
      <c r="P16" s="478"/>
      <c r="Q16" s="479"/>
      <c r="R16" s="469" t="s">
        <v>135</v>
      </c>
      <c r="S16" s="470"/>
      <c r="T16" s="470"/>
      <c r="U16" s="470"/>
      <c r="V16" s="471"/>
      <c r="W16" s="490"/>
      <c r="X16" s="410"/>
      <c r="Y16" s="410"/>
      <c r="Z16" s="410"/>
      <c r="AA16" s="410"/>
      <c r="AB16" s="411"/>
      <c r="AC16" s="480">
        <v>28.2</v>
      </c>
      <c r="AD16" s="481"/>
      <c r="AE16" s="481"/>
      <c r="AF16" s="481"/>
      <c r="AG16" s="482"/>
      <c r="AH16" s="480">
        <v>31.2</v>
      </c>
      <c r="AI16" s="481"/>
      <c r="AJ16" s="481"/>
      <c r="AK16" s="481"/>
      <c r="AL16" s="483"/>
      <c r="AM16" s="461"/>
      <c r="AN16" s="366"/>
      <c r="AO16" s="366"/>
      <c r="AP16" s="366"/>
      <c r="AQ16" s="366"/>
      <c r="AR16" s="366"/>
      <c r="AS16" s="366"/>
      <c r="AT16" s="367"/>
      <c r="AU16" s="443"/>
      <c r="AV16" s="444"/>
      <c r="AW16" s="444"/>
      <c r="AX16" s="444"/>
      <c r="AY16" s="372" t="s">
        <v>136</v>
      </c>
      <c r="AZ16" s="373"/>
      <c r="BA16" s="373"/>
      <c r="BB16" s="373"/>
      <c r="BC16" s="373"/>
      <c r="BD16" s="373"/>
      <c r="BE16" s="373"/>
      <c r="BF16" s="373"/>
      <c r="BG16" s="373"/>
      <c r="BH16" s="373"/>
      <c r="BI16" s="373"/>
      <c r="BJ16" s="373"/>
      <c r="BK16" s="373"/>
      <c r="BL16" s="373"/>
      <c r="BM16" s="374"/>
      <c r="BN16" s="392">
        <v>5662881</v>
      </c>
      <c r="BO16" s="393"/>
      <c r="BP16" s="393"/>
      <c r="BQ16" s="393"/>
      <c r="BR16" s="393"/>
      <c r="BS16" s="393"/>
      <c r="BT16" s="393"/>
      <c r="BU16" s="394"/>
      <c r="BV16" s="392">
        <v>5636462</v>
      </c>
      <c r="BW16" s="393"/>
      <c r="BX16" s="393"/>
      <c r="BY16" s="393"/>
      <c r="BZ16" s="393"/>
      <c r="CA16" s="393"/>
      <c r="CB16" s="393"/>
      <c r="CC16" s="394"/>
      <c r="CD16" s="152"/>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c r="DJ16" s="137"/>
      <c r="DK16" s="137"/>
      <c r="DL16" s="137"/>
      <c r="DM16" s="137"/>
      <c r="DN16" s="137"/>
      <c r="DO16" s="137"/>
    </row>
    <row r="17" spans="1:119" ht="18.75" customHeight="1" thickBot="1" x14ac:dyDescent="0.2">
      <c r="A17" s="138"/>
      <c r="B17" s="503"/>
      <c r="C17" s="504"/>
      <c r="D17" s="504"/>
      <c r="E17" s="504"/>
      <c r="F17" s="504"/>
      <c r="G17" s="504"/>
      <c r="H17" s="504"/>
      <c r="I17" s="504"/>
      <c r="J17" s="504"/>
      <c r="K17" s="505"/>
      <c r="L17" s="153"/>
      <c r="M17" s="466" t="s">
        <v>137</v>
      </c>
      <c r="N17" s="467"/>
      <c r="O17" s="467"/>
      <c r="P17" s="467"/>
      <c r="Q17" s="468"/>
      <c r="R17" s="469" t="s">
        <v>138</v>
      </c>
      <c r="S17" s="470"/>
      <c r="T17" s="470"/>
      <c r="U17" s="470"/>
      <c r="V17" s="471"/>
      <c r="W17" s="472" t="s">
        <v>139</v>
      </c>
      <c r="X17" s="407"/>
      <c r="Y17" s="407"/>
      <c r="Z17" s="407"/>
      <c r="AA17" s="407"/>
      <c r="AB17" s="408"/>
      <c r="AC17" s="368">
        <v>10008</v>
      </c>
      <c r="AD17" s="369"/>
      <c r="AE17" s="369"/>
      <c r="AF17" s="369"/>
      <c r="AG17" s="370"/>
      <c r="AH17" s="368">
        <v>9584</v>
      </c>
      <c r="AI17" s="369"/>
      <c r="AJ17" s="369"/>
      <c r="AK17" s="369"/>
      <c r="AL17" s="371"/>
      <c r="AM17" s="461"/>
      <c r="AN17" s="366"/>
      <c r="AO17" s="366"/>
      <c r="AP17" s="366"/>
      <c r="AQ17" s="366"/>
      <c r="AR17" s="366"/>
      <c r="AS17" s="366"/>
      <c r="AT17" s="367"/>
      <c r="AU17" s="443"/>
      <c r="AV17" s="444"/>
      <c r="AW17" s="444"/>
      <c r="AX17" s="444"/>
      <c r="AY17" s="372" t="s">
        <v>140</v>
      </c>
      <c r="AZ17" s="373"/>
      <c r="BA17" s="373"/>
      <c r="BB17" s="373"/>
      <c r="BC17" s="373"/>
      <c r="BD17" s="373"/>
      <c r="BE17" s="373"/>
      <c r="BF17" s="373"/>
      <c r="BG17" s="373"/>
      <c r="BH17" s="373"/>
      <c r="BI17" s="373"/>
      <c r="BJ17" s="373"/>
      <c r="BK17" s="373"/>
      <c r="BL17" s="373"/>
      <c r="BM17" s="374"/>
      <c r="BN17" s="392">
        <v>4349112</v>
      </c>
      <c r="BO17" s="393"/>
      <c r="BP17" s="393"/>
      <c r="BQ17" s="393"/>
      <c r="BR17" s="393"/>
      <c r="BS17" s="393"/>
      <c r="BT17" s="393"/>
      <c r="BU17" s="394"/>
      <c r="BV17" s="392">
        <v>4307169</v>
      </c>
      <c r="BW17" s="393"/>
      <c r="BX17" s="393"/>
      <c r="BY17" s="393"/>
      <c r="BZ17" s="393"/>
      <c r="CA17" s="393"/>
      <c r="CB17" s="393"/>
      <c r="CC17" s="394"/>
      <c r="CD17" s="152"/>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62">
        <v>16.3</v>
      </c>
      <c r="M18" s="462"/>
      <c r="N18" s="462"/>
      <c r="O18" s="462"/>
      <c r="P18" s="462"/>
      <c r="Q18" s="462"/>
      <c r="R18" s="463"/>
      <c r="S18" s="463"/>
      <c r="T18" s="463"/>
      <c r="U18" s="463"/>
      <c r="V18" s="464"/>
      <c r="W18" s="459"/>
      <c r="X18" s="460"/>
      <c r="Y18" s="460"/>
      <c r="Z18" s="460"/>
      <c r="AA18" s="460"/>
      <c r="AB18" s="473"/>
      <c r="AC18" s="356">
        <v>70</v>
      </c>
      <c r="AD18" s="357"/>
      <c r="AE18" s="357"/>
      <c r="AF18" s="357"/>
      <c r="AG18" s="465"/>
      <c r="AH18" s="356">
        <v>63.9</v>
      </c>
      <c r="AI18" s="357"/>
      <c r="AJ18" s="357"/>
      <c r="AK18" s="357"/>
      <c r="AL18" s="358"/>
      <c r="AM18" s="461"/>
      <c r="AN18" s="366"/>
      <c r="AO18" s="366"/>
      <c r="AP18" s="366"/>
      <c r="AQ18" s="366"/>
      <c r="AR18" s="366"/>
      <c r="AS18" s="366"/>
      <c r="AT18" s="367"/>
      <c r="AU18" s="443"/>
      <c r="AV18" s="444"/>
      <c r="AW18" s="444"/>
      <c r="AX18" s="444"/>
      <c r="AY18" s="372" t="s">
        <v>142</v>
      </c>
      <c r="AZ18" s="373"/>
      <c r="BA18" s="373"/>
      <c r="BB18" s="373"/>
      <c r="BC18" s="373"/>
      <c r="BD18" s="373"/>
      <c r="BE18" s="373"/>
      <c r="BF18" s="373"/>
      <c r="BG18" s="373"/>
      <c r="BH18" s="373"/>
      <c r="BI18" s="373"/>
      <c r="BJ18" s="373"/>
      <c r="BK18" s="373"/>
      <c r="BL18" s="373"/>
      <c r="BM18" s="374"/>
      <c r="BN18" s="392">
        <v>7119149</v>
      </c>
      <c r="BO18" s="393"/>
      <c r="BP18" s="393"/>
      <c r="BQ18" s="393"/>
      <c r="BR18" s="393"/>
      <c r="BS18" s="393"/>
      <c r="BT18" s="393"/>
      <c r="BU18" s="394"/>
      <c r="BV18" s="392">
        <v>6979857</v>
      </c>
      <c r="BW18" s="393"/>
      <c r="BX18" s="393"/>
      <c r="BY18" s="393"/>
      <c r="BZ18" s="393"/>
      <c r="CA18" s="393"/>
      <c r="CB18" s="393"/>
      <c r="CC18" s="394"/>
      <c r="CD18" s="152"/>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48">
        <v>2029</v>
      </c>
      <c r="M19" s="448"/>
      <c r="N19" s="448"/>
      <c r="O19" s="448"/>
      <c r="P19" s="448"/>
      <c r="Q19" s="448"/>
      <c r="R19" s="449"/>
      <c r="S19" s="449"/>
      <c r="T19" s="449"/>
      <c r="U19" s="449"/>
      <c r="V19" s="450"/>
      <c r="W19" s="457"/>
      <c r="X19" s="458"/>
      <c r="Y19" s="458"/>
      <c r="Z19" s="458"/>
      <c r="AA19" s="458"/>
      <c r="AB19" s="458"/>
      <c r="AC19" s="388"/>
      <c r="AD19" s="388"/>
      <c r="AE19" s="388"/>
      <c r="AF19" s="388"/>
      <c r="AG19" s="388"/>
      <c r="AH19" s="388"/>
      <c r="AI19" s="388"/>
      <c r="AJ19" s="388"/>
      <c r="AK19" s="388"/>
      <c r="AL19" s="389"/>
      <c r="AM19" s="461"/>
      <c r="AN19" s="366"/>
      <c r="AO19" s="366"/>
      <c r="AP19" s="366"/>
      <c r="AQ19" s="366"/>
      <c r="AR19" s="366"/>
      <c r="AS19" s="366"/>
      <c r="AT19" s="367"/>
      <c r="AU19" s="443"/>
      <c r="AV19" s="444"/>
      <c r="AW19" s="444"/>
      <c r="AX19" s="444"/>
      <c r="AY19" s="372" t="s">
        <v>144</v>
      </c>
      <c r="AZ19" s="373"/>
      <c r="BA19" s="373"/>
      <c r="BB19" s="373"/>
      <c r="BC19" s="373"/>
      <c r="BD19" s="373"/>
      <c r="BE19" s="373"/>
      <c r="BF19" s="373"/>
      <c r="BG19" s="373"/>
      <c r="BH19" s="373"/>
      <c r="BI19" s="373"/>
      <c r="BJ19" s="373"/>
      <c r="BK19" s="373"/>
      <c r="BL19" s="373"/>
      <c r="BM19" s="374"/>
      <c r="BN19" s="392">
        <v>8391240</v>
      </c>
      <c r="BO19" s="393"/>
      <c r="BP19" s="393"/>
      <c r="BQ19" s="393"/>
      <c r="BR19" s="393"/>
      <c r="BS19" s="393"/>
      <c r="BT19" s="393"/>
      <c r="BU19" s="394"/>
      <c r="BV19" s="392">
        <v>8681925</v>
      </c>
      <c r="BW19" s="393"/>
      <c r="BX19" s="393"/>
      <c r="BY19" s="393"/>
      <c r="BZ19" s="393"/>
      <c r="CA19" s="393"/>
      <c r="CB19" s="393"/>
      <c r="CC19" s="394"/>
      <c r="CD19" s="152"/>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48">
        <v>10525</v>
      </c>
      <c r="M20" s="448"/>
      <c r="N20" s="448"/>
      <c r="O20" s="448"/>
      <c r="P20" s="448"/>
      <c r="Q20" s="448"/>
      <c r="R20" s="449"/>
      <c r="S20" s="449"/>
      <c r="T20" s="449"/>
      <c r="U20" s="449"/>
      <c r="V20" s="450"/>
      <c r="W20" s="459"/>
      <c r="X20" s="460"/>
      <c r="Y20" s="460"/>
      <c r="Z20" s="460"/>
      <c r="AA20" s="460"/>
      <c r="AB20" s="460"/>
      <c r="AC20" s="451"/>
      <c r="AD20" s="451"/>
      <c r="AE20" s="451"/>
      <c r="AF20" s="451"/>
      <c r="AG20" s="451"/>
      <c r="AH20" s="451"/>
      <c r="AI20" s="451"/>
      <c r="AJ20" s="451"/>
      <c r="AK20" s="451"/>
      <c r="AL20" s="452"/>
      <c r="AM20" s="453"/>
      <c r="AN20" s="348"/>
      <c r="AO20" s="348"/>
      <c r="AP20" s="348"/>
      <c r="AQ20" s="348"/>
      <c r="AR20" s="348"/>
      <c r="AS20" s="348"/>
      <c r="AT20" s="349"/>
      <c r="AU20" s="454"/>
      <c r="AV20" s="455"/>
      <c r="AW20" s="455"/>
      <c r="AX20" s="456"/>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152"/>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c r="DJ20" s="137"/>
      <c r="DK20" s="137"/>
      <c r="DL20" s="137"/>
      <c r="DM20" s="137"/>
      <c r="DN20" s="137"/>
      <c r="DO20" s="137"/>
    </row>
    <row r="21" spans="1:119" ht="18.75" customHeight="1" x14ac:dyDescent="0.15">
      <c r="A21" s="138"/>
      <c r="B21" s="423" t="s">
        <v>146</v>
      </c>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5"/>
      <c r="AY21" s="372"/>
      <c r="AZ21" s="373"/>
      <c r="BA21" s="373"/>
      <c r="BB21" s="373"/>
      <c r="BC21" s="373"/>
      <c r="BD21" s="373"/>
      <c r="BE21" s="373"/>
      <c r="BF21" s="373"/>
      <c r="BG21" s="373"/>
      <c r="BH21" s="373"/>
      <c r="BI21" s="373"/>
      <c r="BJ21" s="373"/>
      <c r="BK21" s="373"/>
      <c r="BL21" s="373"/>
      <c r="BM21" s="374"/>
      <c r="BN21" s="392"/>
      <c r="BO21" s="393"/>
      <c r="BP21" s="393"/>
      <c r="BQ21" s="393"/>
      <c r="BR21" s="393"/>
      <c r="BS21" s="393"/>
      <c r="BT21" s="393"/>
      <c r="BU21" s="394"/>
      <c r="BV21" s="392"/>
      <c r="BW21" s="393"/>
      <c r="BX21" s="393"/>
      <c r="BY21" s="393"/>
      <c r="BZ21" s="393"/>
      <c r="CA21" s="393"/>
      <c r="CB21" s="393"/>
      <c r="CC21" s="394"/>
      <c r="CD21" s="152"/>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c r="DJ21" s="137"/>
      <c r="DK21" s="137"/>
      <c r="DL21" s="137"/>
      <c r="DM21" s="137"/>
      <c r="DN21" s="137"/>
      <c r="DO21" s="137"/>
    </row>
    <row r="22" spans="1:119" ht="18.75" customHeight="1" thickBot="1" x14ac:dyDescent="0.2">
      <c r="A22" s="138"/>
      <c r="B22" s="426" t="s">
        <v>147</v>
      </c>
      <c r="C22" s="427"/>
      <c r="D22" s="428"/>
      <c r="E22" s="435" t="s">
        <v>1</v>
      </c>
      <c r="F22" s="407"/>
      <c r="G22" s="407"/>
      <c r="H22" s="407"/>
      <c r="I22" s="407"/>
      <c r="J22" s="407"/>
      <c r="K22" s="408"/>
      <c r="L22" s="435" t="s">
        <v>148</v>
      </c>
      <c r="M22" s="407"/>
      <c r="N22" s="407"/>
      <c r="O22" s="407"/>
      <c r="P22" s="408"/>
      <c r="Q22" s="417" t="s">
        <v>149</v>
      </c>
      <c r="R22" s="418"/>
      <c r="S22" s="418"/>
      <c r="T22" s="418"/>
      <c r="U22" s="418"/>
      <c r="V22" s="436"/>
      <c r="W22" s="438" t="s">
        <v>150</v>
      </c>
      <c r="X22" s="427"/>
      <c r="Y22" s="428"/>
      <c r="Z22" s="435" t="s">
        <v>1</v>
      </c>
      <c r="AA22" s="407"/>
      <c r="AB22" s="407"/>
      <c r="AC22" s="407"/>
      <c r="AD22" s="407"/>
      <c r="AE22" s="407"/>
      <c r="AF22" s="407"/>
      <c r="AG22" s="408"/>
      <c r="AH22" s="406" t="s">
        <v>151</v>
      </c>
      <c r="AI22" s="407"/>
      <c r="AJ22" s="407"/>
      <c r="AK22" s="407"/>
      <c r="AL22" s="408"/>
      <c r="AM22" s="406" t="s">
        <v>152</v>
      </c>
      <c r="AN22" s="412"/>
      <c r="AO22" s="412"/>
      <c r="AP22" s="412"/>
      <c r="AQ22" s="412"/>
      <c r="AR22" s="413"/>
      <c r="AS22" s="417" t="s">
        <v>149</v>
      </c>
      <c r="AT22" s="418"/>
      <c r="AU22" s="418"/>
      <c r="AV22" s="418"/>
      <c r="AW22" s="418"/>
      <c r="AX22" s="419"/>
      <c r="AY22" s="359"/>
      <c r="AZ22" s="360"/>
      <c r="BA22" s="360"/>
      <c r="BB22" s="360"/>
      <c r="BC22" s="360"/>
      <c r="BD22" s="360"/>
      <c r="BE22" s="360"/>
      <c r="BF22" s="360"/>
      <c r="BG22" s="360"/>
      <c r="BH22" s="360"/>
      <c r="BI22" s="360"/>
      <c r="BJ22" s="360"/>
      <c r="BK22" s="360"/>
      <c r="BL22" s="360"/>
      <c r="BM22" s="361"/>
      <c r="BN22" s="395"/>
      <c r="BO22" s="396"/>
      <c r="BP22" s="396"/>
      <c r="BQ22" s="396"/>
      <c r="BR22" s="396"/>
      <c r="BS22" s="396"/>
      <c r="BT22" s="396"/>
      <c r="BU22" s="397"/>
      <c r="BV22" s="395"/>
      <c r="BW22" s="396"/>
      <c r="BX22" s="396"/>
      <c r="BY22" s="396"/>
      <c r="BZ22" s="396"/>
      <c r="CA22" s="396"/>
      <c r="CB22" s="396"/>
      <c r="CC22" s="397"/>
      <c r="CD22" s="152"/>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c r="DJ22" s="137"/>
      <c r="DK22" s="137"/>
      <c r="DL22" s="137"/>
      <c r="DM22" s="137"/>
      <c r="DN22" s="137"/>
      <c r="DO22" s="137"/>
    </row>
    <row r="23" spans="1:119" ht="18.75" customHeight="1" x14ac:dyDescent="0.15">
      <c r="A23" s="138"/>
      <c r="B23" s="429"/>
      <c r="C23" s="430"/>
      <c r="D23" s="431"/>
      <c r="E23" s="409"/>
      <c r="F23" s="410"/>
      <c r="G23" s="410"/>
      <c r="H23" s="410"/>
      <c r="I23" s="410"/>
      <c r="J23" s="410"/>
      <c r="K23" s="411"/>
      <c r="L23" s="409"/>
      <c r="M23" s="410"/>
      <c r="N23" s="410"/>
      <c r="O23" s="410"/>
      <c r="P23" s="411"/>
      <c r="Q23" s="420"/>
      <c r="R23" s="421"/>
      <c r="S23" s="421"/>
      <c r="T23" s="421"/>
      <c r="U23" s="421"/>
      <c r="V23" s="437"/>
      <c r="W23" s="439"/>
      <c r="X23" s="430"/>
      <c r="Y23" s="431"/>
      <c r="Z23" s="409"/>
      <c r="AA23" s="410"/>
      <c r="AB23" s="410"/>
      <c r="AC23" s="410"/>
      <c r="AD23" s="410"/>
      <c r="AE23" s="410"/>
      <c r="AF23" s="410"/>
      <c r="AG23" s="411"/>
      <c r="AH23" s="409"/>
      <c r="AI23" s="410"/>
      <c r="AJ23" s="410"/>
      <c r="AK23" s="410"/>
      <c r="AL23" s="411"/>
      <c r="AM23" s="414"/>
      <c r="AN23" s="415"/>
      <c r="AO23" s="415"/>
      <c r="AP23" s="415"/>
      <c r="AQ23" s="415"/>
      <c r="AR23" s="416"/>
      <c r="AS23" s="420"/>
      <c r="AT23" s="421"/>
      <c r="AU23" s="421"/>
      <c r="AV23" s="421"/>
      <c r="AW23" s="421"/>
      <c r="AX23" s="422"/>
      <c r="AY23" s="384" t="s">
        <v>153</v>
      </c>
      <c r="AZ23" s="385"/>
      <c r="BA23" s="385"/>
      <c r="BB23" s="385"/>
      <c r="BC23" s="385"/>
      <c r="BD23" s="385"/>
      <c r="BE23" s="385"/>
      <c r="BF23" s="385"/>
      <c r="BG23" s="385"/>
      <c r="BH23" s="385"/>
      <c r="BI23" s="385"/>
      <c r="BJ23" s="385"/>
      <c r="BK23" s="385"/>
      <c r="BL23" s="385"/>
      <c r="BM23" s="386"/>
      <c r="BN23" s="392">
        <v>10900550</v>
      </c>
      <c r="BO23" s="393"/>
      <c r="BP23" s="393"/>
      <c r="BQ23" s="393"/>
      <c r="BR23" s="393"/>
      <c r="BS23" s="393"/>
      <c r="BT23" s="393"/>
      <c r="BU23" s="394"/>
      <c r="BV23" s="392">
        <v>11746832</v>
      </c>
      <c r="BW23" s="393"/>
      <c r="BX23" s="393"/>
      <c r="BY23" s="393"/>
      <c r="BZ23" s="393"/>
      <c r="CA23" s="393"/>
      <c r="CB23" s="393"/>
      <c r="CC23" s="394"/>
      <c r="CD23" s="152"/>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c r="DJ23" s="137"/>
      <c r="DK23" s="137"/>
      <c r="DL23" s="137"/>
      <c r="DM23" s="137"/>
      <c r="DN23" s="137"/>
      <c r="DO23" s="137"/>
    </row>
    <row r="24" spans="1:119" ht="18.75" customHeight="1" thickBot="1" x14ac:dyDescent="0.2">
      <c r="A24" s="138"/>
      <c r="B24" s="429"/>
      <c r="C24" s="430"/>
      <c r="D24" s="431"/>
      <c r="E24" s="365" t="s">
        <v>154</v>
      </c>
      <c r="F24" s="366"/>
      <c r="G24" s="366"/>
      <c r="H24" s="366"/>
      <c r="I24" s="366"/>
      <c r="J24" s="366"/>
      <c r="K24" s="367"/>
      <c r="L24" s="368">
        <v>1</v>
      </c>
      <c r="M24" s="369"/>
      <c r="N24" s="369"/>
      <c r="O24" s="369"/>
      <c r="P24" s="370"/>
      <c r="Q24" s="368">
        <v>8140</v>
      </c>
      <c r="R24" s="369"/>
      <c r="S24" s="369"/>
      <c r="T24" s="369"/>
      <c r="U24" s="369"/>
      <c r="V24" s="370"/>
      <c r="W24" s="439"/>
      <c r="X24" s="430"/>
      <c r="Y24" s="431"/>
      <c r="Z24" s="365" t="s">
        <v>155</v>
      </c>
      <c r="AA24" s="366"/>
      <c r="AB24" s="366"/>
      <c r="AC24" s="366"/>
      <c r="AD24" s="366"/>
      <c r="AE24" s="366"/>
      <c r="AF24" s="366"/>
      <c r="AG24" s="367"/>
      <c r="AH24" s="368">
        <v>175</v>
      </c>
      <c r="AI24" s="369"/>
      <c r="AJ24" s="369"/>
      <c r="AK24" s="369"/>
      <c r="AL24" s="370"/>
      <c r="AM24" s="368">
        <v>507325</v>
      </c>
      <c r="AN24" s="369"/>
      <c r="AO24" s="369"/>
      <c r="AP24" s="369"/>
      <c r="AQ24" s="369"/>
      <c r="AR24" s="370"/>
      <c r="AS24" s="368">
        <v>2899</v>
      </c>
      <c r="AT24" s="369"/>
      <c r="AU24" s="369"/>
      <c r="AV24" s="369"/>
      <c r="AW24" s="369"/>
      <c r="AX24" s="371"/>
      <c r="AY24" s="359" t="s">
        <v>156</v>
      </c>
      <c r="AZ24" s="360"/>
      <c r="BA24" s="360"/>
      <c r="BB24" s="360"/>
      <c r="BC24" s="360"/>
      <c r="BD24" s="360"/>
      <c r="BE24" s="360"/>
      <c r="BF24" s="360"/>
      <c r="BG24" s="360"/>
      <c r="BH24" s="360"/>
      <c r="BI24" s="360"/>
      <c r="BJ24" s="360"/>
      <c r="BK24" s="360"/>
      <c r="BL24" s="360"/>
      <c r="BM24" s="361"/>
      <c r="BN24" s="392">
        <v>8386364</v>
      </c>
      <c r="BO24" s="393"/>
      <c r="BP24" s="393"/>
      <c r="BQ24" s="393"/>
      <c r="BR24" s="393"/>
      <c r="BS24" s="393"/>
      <c r="BT24" s="393"/>
      <c r="BU24" s="394"/>
      <c r="BV24" s="392">
        <v>8834982</v>
      </c>
      <c r="BW24" s="393"/>
      <c r="BX24" s="393"/>
      <c r="BY24" s="393"/>
      <c r="BZ24" s="393"/>
      <c r="CA24" s="393"/>
      <c r="CB24" s="393"/>
      <c r="CC24" s="394"/>
      <c r="CD24" s="152"/>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c r="DJ24" s="137"/>
      <c r="DK24" s="137"/>
      <c r="DL24" s="137"/>
      <c r="DM24" s="137"/>
      <c r="DN24" s="137"/>
      <c r="DO24" s="137"/>
    </row>
    <row r="25" spans="1:119" s="137" customFormat="1" ht="18.75" customHeight="1" x14ac:dyDescent="0.15">
      <c r="A25" s="138"/>
      <c r="B25" s="429"/>
      <c r="C25" s="430"/>
      <c r="D25" s="431"/>
      <c r="E25" s="365" t="s">
        <v>157</v>
      </c>
      <c r="F25" s="366"/>
      <c r="G25" s="366"/>
      <c r="H25" s="366"/>
      <c r="I25" s="366"/>
      <c r="J25" s="366"/>
      <c r="K25" s="367"/>
      <c r="L25" s="368">
        <v>1</v>
      </c>
      <c r="M25" s="369"/>
      <c r="N25" s="369"/>
      <c r="O25" s="369"/>
      <c r="P25" s="370"/>
      <c r="Q25" s="368">
        <v>6710</v>
      </c>
      <c r="R25" s="369"/>
      <c r="S25" s="369"/>
      <c r="T25" s="369"/>
      <c r="U25" s="369"/>
      <c r="V25" s="370"/>
      <c r="W25" s="439"/>
      <c r="X25" s="430"/>
      <c r="Y25" s="431"/>
      <c r="Z25" s="365" t="s">
        <v>158</v>
      </c>
      <c r="AA25" s="366"/>
      <c r="AB25" s="366"/>
      <c r="AC25" s="366"/>
      <c r="AD25" s="366"/>
      <c r="AE25" s="366"/>
      <c r="AF25" s="366"/>
      <c r="AG25" s="367"/>
      <c r="AH25" s="368" t="s">
        <v>121</v>
      </c>
      <c r="AI25" s="369"/>
      <c r="AJ25" s="369"/>
      <c r="AK25" s="369"/>
      <c r="AL25" s="370"/>
      <c r="AM25" s="368" t="s">
        <v>121</v>
      </c>
      <c r="AN25" s="369"/>
      <c r="AO25" s="369"/>
      <c r="AP25" s="369"/>
      <c r="AQ25" s="369"/>
      <c r="AR25" s="370"/>
      <c r="AS25" s="368" t="s">
        <v>121</v>
      </c>
      <c r="AT25" s="369"/>
      <c r="AU25" s="369"/>
      <c r="AV25" s="369"/>
      <c r="AW25" s="369"/>
      <c r="AX25" s="371"/>
      <c r="AY25" s="384" t="s">
        <v>159</v>
      </c>
      <c r="AZ25" s="385"/>
      <c r="BA25" s="385"/>
      <c r="BB25" s="385"/>
      <c r="BC25" s="385"/>
      <c r="BD25" s="385"/>
      <c r="BE25" s="385"/>
      <c r="BF25" s="385"/>
      <c r="BG25" s="385"/>
      <c r="BH25" s="385"/>
      <c r="BI25" s="385"/>
      <c r="BJ25" s="385"/>
      <c r="BK25" s="385"/>
      <c r="BL25" s="385"/>
      <c r="BM25" s="386"/>
      <c r="BN25" s="387">
        <v>415580</v>
      </c>
      <c r="BO25" s="388"/>
      <c r="BP25" s="388"/>
      <c r="BQ25" s="388"/>
      <c r="BR25" s="388"/>
      <c r="BS25" s="388"/>
      <c r="BT25" s="388"/>
      <c r="BU25" s="389"/>
      <c r="BV25" s="387">
        <v>588677</v>
      </c>
      <c r="BW25" s="388"/>
      <c r="BX25" s="388"/>
      <c r="BY25" s="388"/>
      <c r="BZ25" s="388"/>
      <c r="CA25" s="388"/>
      <c r="CB25" s="388"/>
      <c r="CC25" s="389"/>
      <c r="CD25" s="152"/>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9" s="137" customFormat="1" ht="18.75" customHeight="1" x14ac:dyDescent="0.15">
      <c r="A26" s="138"/>
      <c r="B26" s="429"/>
      <c r="C26" s="430"/>
      <c r="D26" s="431"/>
      <c r="E26" s="365" t="s">
        <v>160</v>
      </c>
      <c r="F26" s="366"/>
      <c r="G26" s="366"/>
      <c r="H26" s="366"/>
      <c r="I26" s="366"/>
      <c r="J26" s="366"/>
      <c r="K26" s="367"/>
      <c r="L26" s="368">
        <v>1</v>
      </c>
      <c r="M26" s="369"/>
      <c r="N26" s="369"/>
      <c r="O26" s="369"/>
      <c r="P26" s="370"/>
      <c r="Q26" s="368">
        <v>5940</v>
      </c>
      <c r="R26" s="369"/>
      <c r="S26" s="369"/>
      <c r="T26" s="369"/>
      <c r="U26" s="369"/>
      <c r="V26" s="370"/>
      <c r="W26" s="439"/>
      <c r="X26" s="430"/>
      <c r="Y26" s="431"/>
      <c r="Z26" s="365" t="s">
        <v>161</v>
      </c>
      <c r="AA26" s="404"/>
      <c r="AB26" s="404"/>
      <c r="AC26" s="404"/>
      <c r="AD26" s="404"/>
      <c r="AE26" s="404"/>
      <c r="AF26" s="404"/>
      <c r="AG26" s="405"/>
      <c r="AH26" s="368">
        <v>6</v>
      </c>
      <c r="AI26" s="369"/>
      <c r="AJ26" s="369"/>
      <c r="AK26" s="369"/>
      <c r="AL26" s="370"/>
      <c r="AM26" s="368">
        <v>14976</v>
      </c>
      <c r="AN26" s="369"/>
      <c r="AO26" s="369"/>
      <c r="AP26" s="369"/>
      <c r="AQ26" s="369"/>
      <c r="AR26" s="370"/>
      <c r="AS26" s="368">
        <v>2496</v>
      </c>
      <c r="AT26" s="369"/>
      <c r="AU26" s="369"/>
      <c r="AV26" s="369"/>
      <c r="AW26" s="369"/>
      <c r="AX26" s="371"/>
      <c r="AY26" s="401" t="s">
        <v>162</v>
      </c>
      <c r="AZ26" s="402"/>
      <c r="BA26" s="402"/>
      <c r="BB26" s="402"/>
      <c r="BC26" s="402"/>
      <c r="BD26" s="402"/>
      <c r="BE26" s="402"/>
      <c r="BF26" s="402"/>
      <c r="BG26" s="402"/>
      <c r="BH26" s="402"/>
      <c r="BI26" s="402"/>
      <c r="BJ26" s="402"/>
      <c r="BK26" s="402"/>
      <c r="BL26" s="402"/>
      <c r="BM26" s="403"/>
      <c r="BN26" s="392" t="s">
        <v>121</v>
      </c>
      <c r="BO26" s="393"/>
      <c r="BP26" s="393"/>
      <c r="BQ26" s="393"/>
      <c r="BR26" s="393"/>
      <c r="BS26" s="393"/>
      <c r="BT26" s="393"/>
      <c r="BU26" s="394"/>
      <c r="BV26" s="392" t="s">
        <v>121</v>
      </c>
      <c r="BW26" s="393"/>
      <c r="BX26" s="393"/>
      <c r="BY26" s="393"/>
      <c r="BZ26" s="393"/>
      <c r="CA26" s="393"/>
      <c r="CB26" s="393"/>
      <c r="CC26" s="394"/>
      <c r="CD26" s="152"/>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9" ht="18.75" customHeight="1" thickBot="1" x14ac:dyDescent="0.2">
      <c r="A27" s="138"/>
      <c r="B27" s="429"/>
      <c r="C27" s="430"/>
      <c r="D27" s="431"/>
      <c r="E27" s="365" t="s">
        <v>163</v>
      </c>
      <c r="F27" s="366"/>
      <c r="G27" s="366"/>
      <c r="H27" s="366"/>
      <c r="I27" s="366"/>
      <c r="J27" s="366"/>
      <c r="K27" s="367"/>
      <c r="L27" s="368">
        <v>1</v>
      </c>
      <c r="M27" s="369"/>
      <c r="N27" s="369"/>
      <c r="O27" s="369"/>
      <c r="P27" s="370"/>
      <c r="Q27" s="368">
        <v>3770</v>
      </c>
      <c r="R27" s="369"/>
      <c r="S27" s="369"/>
      <c r="T27" s="369"/>
      <c r="U27" s="369"/>
      <c r="V27" s="370"/>
      <c r="W27" s="439"/>
      <c r="X27" s="430"/>
      <c r="Y27" s="431"/>
      <c r="Z27" s="365" t="s">
        <v>164</v>
      </c>
      <c r="AA27" s="366"/>
      <c r="AB27" s="366"/>
      <c r="AC27" s="366"/>
      <c r="AD27" s="366"/>
      <c r="AE27" s="366"/>
      <c r="AF27" s="366"/>
      <c r="AG27" s="367"/>
      <c r="AH27" s="368">
        <v>23</v>
      </c>
      <c r="AI27" s="369"/>
      <c r="AJ27" s="369"/>
      <c r="AK27" s="369"/>
      <c r="AL27" s="370"/>
      <c r="AM27" s="368">
        <v>62997</v>
      </c>
      <c r="AN27" s="369"/>
      <c r="AO27" s="369"/>
      <c r="AP27" s="369"/>
      <c r="AQ27" s="369"/>
      <c r="AR27" s="370"/>
      <c r="AS27" s="368">
        <v>2739</v>
      </c>
      <c r="AT27" s="369"/>
      <c r="AU27" s="369"/>
      <c r="AV27" s="369"/>
      <c r="AW27" s="369"/>
      <c r="AX27" s="371"/>
      <c r="AY27" s="398" t="s">
        <v>165</v>
      </c>
      <c r="AZ27" s="399"/>
      <c r="BA27" s="399"/>
      <c r="BB27" s="399"/>
      <c r="BC27" s="399"/>
      <c r="BD27" s="399"/>
      <c r="BE27" s="399"/>
      <c r="BF27" s="399"/>
      <c r="BG27" s="399"/>
      <c r="BH27" s="399"/>
      <c r="BI27" s="399"/>
      <c r="BJ27" s="399"/>
      <c r="BK27" s="399"/>
      <c r="BL27" s="399"/>
      <c r="BM27" s="400"/>
      <c r="BN27" s="395">
        <v>343823</v>
      </c>
      <c r="BO27" s="396"/>
      <c r="BP27" s="396"/>
      <c r="BQ27" s="396"/>
      <c r="BR27" s="396"/>
      <c r="BS27" s="396"/>
      <c r="BT27" s="396"/>
      <c r="BU27" s="397"/>
      <c r="BV27" s="395">
        <v>343987</v>
      </c>
      <c r="BW27" s="396"/>
      <c r="BX27" s="396"/>
      <c r="BY27" s="396"/>
      <c r="BZ27" s="396"/>
      <c r="CA27" s="396"/>
      <c r="CB27" s="396"/>
      <c r="CC27" s="397"/>
      <c r="CD27" s="154"/>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c r="DJ27" s="137"/>
      <c r="DK27" s="137"/>
      <c r="DL27" s="137"/>
      <c r="DM27" s="137"/>
      <c r="DN27" s="137"/>
      <c r="DO27" s="137"/>
    </row>
    <row r="28" spans="1:119" ht="18.75" customHeight="1" x14ac:dyDescent="0.15">
      <c r="A28" s="138"/>
      <c r="B28" s="429"/>
      <c r="C28" s="430"/>
      <c r="D28" s="431"/>
      <c r="E28" s="365" t="s">
        <v>166</v>
      </c>
      <c r="F28" s="366"/>
      <c r="G28" s="366"/>
      <c r="H28" s="366"/>
      <c r="I28" s="366"/>
      <c r="J28" s="366"/>
      <c r="K28" s="367"/>
      <c r="L28" s="368">
        <v>1</v>
      </c>
      <c r="M28" s="369"/>
      <c r="N28" s="369"/>
      <c r="O28" s="369"/>
      <c r="P28" s="370"/>
      <c r="Q28" s="368">
        <v>3190</v>
      </c>
      <c r="R28" s="369"/>
      <c r="S28" s="369"/>
      <c r="T28" s="369"/>
      <c r="U28" s="369"/>
      <c r="V28" s="370"/>
      <c r="W28" s="439"/>
      <c r="X28" s="430"/>
      <c r="Y28" s="431"/>
      <c r="Z28" s="365" t="s">
        <v>167</v>
      </c>
      <c r="AA28" s="366"/>
      <c r="AB28" s="366"/>
      <c r="AC28" s="366"/>
      <c r="AD28" s="366"/>
      <c r="AE28" s="366"/>
      <c r="AF28" s="366"/>
      <c r="AG28" s="367"/>
      <c r="AH28" s="368" t="s">
        <v>121</v>
      </c>
      <c r="AI28" s="369"/>
      <c r="AJ28" s="369"/>
      <c r="AK28" s="369"/>
      <c r="AL28" s="370"/>
      <c r="AM28" s="368" t="s">
        <v>121</v>
      </c>
      <c r="AN28" s="369"/>
      <c r="AO28" s="369"/>
      <c r="AP28" s="369"/>
      <c r="AQ28" s="369"/>
      <c r="AR28" s="370"/>
      <c r="AS28" s="368" t="s">
        <v>121</v>
      </c>
      <c r="AT28" s="369"/>
      <c r="AU28" s="369"/>
      <c r="AV28" s="369"/>
      <c r="AW28" s="369"/>
      <c r="AX28" s="371"/>
      <c r="AY28" s="375" t="s">
        <v>168</v>
      </c>
      <c r="AZ28" s="376"/>
      <c r="BA28" s="376"/>
      <c r="BB28" s="377"/>
      <c r="BC28" s="384" t="s">
        <v>169</v>
      </c>
      <c r="BD28" s="385"/>
      <c r="BE28" s="385"/>
      <c r="BF28" s="385"/>
      <c r="BG28" s="385"/>
      <c r="BH28" s="385"/>
      <c r="BI28" s="385"/>
      <c r="BJ28" s="385"/>
      <c r="BK28" s="385"/>
      <c r="BL28" s="385"/>
      <c r="BM28" s="386"/>
      <c r="BN28" s="387">
        <v>1915359</v>
      </c>
      <c r="BO28" s="388"/>
      <c r="BP28" s="388"/>
      <c r="BQ28" s="388"/>
      <c r="BR28" s="388"/>
      <c r="BS28" s="388"/>
      <c r="BT28" s="388"/>
      <c r="BU28" s="389"/>
      <c r="BV28" s="387">
        <v>1910248</v>
      </c>
      <c r="BW28" s="388"/>
      <c r="BX28" s="388"/>
      <c r="BY28" s="388"/>
      <c r="BZ28" s="388"/>
      <c r="CA28" s="388"/>
      <c r="CB28" s="388"/>
      <c r="CC28" s="389"/>
      <c r="CD28" s="152"/>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c r="DJ28" s="137"/>
      <c r="DK28" s="137"/>
      <c r="DL28" s="137"/>
      <c r="DM28" s="137"/>
      <c r="DN28" s="137"/>
      <c r="DO28" s="137"/>
    </row>
    <row r="29" spans="1:119" ht="18.75" customHeight="1" x14ac:dyDescent="0.15">
      <c r="A29" s="138"/>
      <c r="B29" s="429"/>
      <c r="C29" s="430"/>
      <c r="D29" s="431"/>
      <c r="E29" s="365" t="s">
        <v>170</v>
      </c>
      <c r="F29" s="366"/>
      <c r="G29" s="366"/>
      <c r="H29" s="366"/>
      <c r="I29" s="366"/>
      <c r="J29" s="366"/>
      <c r="K29" s="367"/>
      <c r="L29" s="368">
        <v>12</v>
      </c>
      <c r="M29" s="369"/>
      <c r="N29" s="369"/>
      <c r="O29" s="369"/>
      <c r="P29" s="370"/>
      <c r="Q29" s="368">
        <v>2900</v>
      </c>
      <c r="R29" s="369"/>
      <c r="S29" s="369"/>
      <c r="T29" s="369"/>
      <c r="U29" s="369"/>
      <c r="V29" s="370"/>
      <c r="W29" s="440"/>
      <c r="X29" s="441"/>
      <c r="Y29" s="442"/>
      <c r="Z29" s="365" t="s">
        <v>171</v>
      </c>
      <c r="AA29" s="366"/>
      <c r="AB29" s="366"/>
      <c r="AC29" s="366"/>
      <c r="AD29" s="366"/>
      <c r="AE29" s="366"/>
      <c r="AF29" s="366"/>
      <c r="AG29" s="367"/>
      <c r="AH29" s="368">
        <v>198</v>
      </c>
      <c r="AI29" s="369"/>
      <c r="AJ29" s="369"/>
      <c r="AK29" s="369"/>
      <c r="AL29" s="370"/>
      <c r="AM29" s="368">
        <v>570322</v>
      </c>
      <c r="AN29" s="369"/>
      <c r="AO29" s="369"/>
      <c r="AP29" s="369"/>
      <c r="AQ29" s="369"/>
      <c r="AR29" s="370"/>
      <c r="AS29" s="368">
        <v>2880</v>
      </c>
      <c r="AT29" s="369"/>
      <c r="AU29" s="369"/>
      <c r="AV29" s="369"/>
      <c r="AW29" s="369"/>
      <c r="AX29" s="371"/>
      <c r="AY29" s="378"/>
      <c r="AZ29" s="379"/>
      <c r="BA29" s="379"/>
      <c r="BB29" s="380"/>
      <c r="BC29" s="372" t="s">
        <v>172</v>
      </c>
      <c r="BD29" s="373"/>
      <c r="BE29" s="373"/>
      <c r="BF29" s="373"/>
      <c r="BG29" s="373"/>
      <c r="BH29" s="373"/>
      <c r="BI29" s="373"/>
      <c r="BJ29" s="373"/>
      <c r="BK29" s="373"/>
      <c r="BL29" s="373"/>
      <c r="BM29" s="374"/>
      <c r="BN29" s="392">
        <v>207918</v>
      </c>
      <c r="BO29" s="393"/>
      <c r="BP29" s="393"/>
      <c r="BQ29" s="393"/>
      <c r="BR29" s="393"/>
      <c r="BS29" s="393"/>
      <c r="BT29" s="393"/>
      <c r="BU29" s="394"/>
      <c r="BV29" s="392">
        <v>207605</v>
      </c>
      <c r="BW29" s="393"/>
      <c r="BX29" s="393"/>
      <c r="BY29" s="393"/>
      <c r="BZ29" s="393"/>
      <c r="CA29" s="393"/>
      <c r="CB29" s="393"/>
      <c r="CC29" s="394"/>
      <c r="CD29" s="154"/>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c r="DJ29" s="137"/>
      <c r="DK29" s="137"/>
      <c r="DL29" s="137"/>
      <c r="DM29" s="137"/>
      <c r="DN29" s="137"/>
      <c r="DO29" s="137"/>
    </row>
    <row r="30" spans="1:119" ht="18.75" customHeight="1" thickBot="1" x14ac:dyDescent="0.2">
      <c r="A30" s="138"/>
      <c r="B30" s="432"/>
      <c r="C30" s="433"/>
      <c r="D30" s="434"/>
      <c r="E30" s="347"/>
      <c r="F30" s="348"/>
      <c r="G30" s="348"/>
      <c r="H30" s="348"/>
      <c r="I30" s="348"/>
      <c r="J30" s="348"/>
      <c r="K30" s="349"/>
      <c r="L30" s="350"/>
      <c r="M30" s="351"/>
      <c r="N30" s="351"/>
      <c r="O30" s="351"/>
      <c r="P30" s="352"/>
      <c r="Q30" s="350"/>
      <c r="R30" s="351"/>
      <c r="S30" s="351"/>
      <c r="T30" s="351"/>
      <c r="U30" s="351"/>
      <c r="V30" s="352"/>
      <c r="W30" s="353" t="s">
        <v>173</v>
      </c>
      <c r="X30" s="354"/>
      <c r="Y30" s="354"/>
      <c r="Z30" s="354"/>
      <c r="AA30" s="354"/>
      <c r="AB30" s="354"/>
      <c r="AC30" s="354"/>
      <c r="AD30" s="354"/>
      <c r="AE30" s="354"/>
      <c r="AF30" s="354"/>
      <c r="AG30" s="355"/>
      <c r="AH30" s="356">
        <v>98.4</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174</v>
      </c>
      <c r="BD30" s="360"/>
      <c r="BE30" s="360"/>
      <c r="BF30" s="360"/>
      <c r="BG30" s="360"/>
      <c r="BH30" s="360"/>
      <c r="BI30" s="360"/>
      <c r="BJ30" s="360"/>
      <c r="BK30" s="360"/>
      <c r="BL30" s="360"/>
      <c r="BM30" s="361"/>
      <c r="BN30" s="395">
        <v>581299</v>
      </c>
      <c r="BO30" s="396"/>
      <c r="BP30" s="396"/>
      <c r="BQ30" s="396"/>
      <c r="BR30" s="396"/>
      <c r="BS30" s="396"/>
      <c r="BT30" s="396"/>
      <c r="BU30" s="397"/>
      <c r="BV30" s="395">
        <v>598504</v>
      </c>
      <c r="BW30" s="396"/>
      <c r="BX30" s="396"/>
      <c r="BY30" s="396"/>
      <c r="BZ30" s="396"/>
      <c r="CA30" s="396"/>
      <c r="CB30" s="396"/>
      <c r="CC30" s="39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5"/>
      <c r="U34" s="343">
        <f>IF(W34="","",MAX(C34:D43)+1)</f>
        <v>5</v>
      </c>
      <c r="V34" s="343"/>
      <c r="W34" s="344" t="str">
        <f>IF('各会計、関係団体の財政状況及び健全化判断比率'!B28="","",'各会計、関係団体の財政状況及び健全化判断比率'!B28)</f>
        <v>国民健康保険事業</v>
      </c>
      <c r="X34" s="344"/>
      <c r="Y34" s="344"/>
      <c r="Z34" s="344"/>
      <c r="AA34" s="344"/>
      <c r="AB34" s="344"/>
      <c r="AC34" s="344"/>
      <c r="AD34" s="344"/>
      <c r="AE34" s="344"/>
      <c r="AF34" s="344"/>
      <c r="AG34" s="344"/>
      <c r="AH34" s="344"/>
      <c r="AI34" s="344"/>
      <c r="AJ34" s="344"/>
      <c r="AK34" s="344"/>
      <c r="AL34" s="165"/>
      <c r="AM34" s="343">
        <f>IF(AO34="","",MAX(C34:D43,U34:V43)+1)</f>
        <v>9</v>
      </c>
      <c r="AN34" s="343"/>
      <c r="AO34" s="344" t="str">
        <f>IF('各会計、関係団体の財政状況及び健全化判断比率'!B32="","",'各会計、関係団体の財政状況及び健全化判断比率'!B32)</f>
        <v>水道事業会計</v>
      </c>
      <c r="AP34" s="344"/>
      <c r="AQ34" s="344"/>
      <c r="AR34" s="344"/>
      <c r="AS34" s="344"/>
      <c r="AT34" s="344"/>
      <c r="AU34" s="344"/>
      <c r="AV34" s="344"/>
      <c r="AW34" s="344"/>
      <c r="AX34" s="344"/>
      <c r="AY34" s="344"/>
      <c r="AZ34" s="344"/>
      <c r="BA34" s="344"/>
      <c r="BB34" s="344"/>
      <c r="BC34" s="344"/>
      <c r="BD34" s="165"/>
      <c r="BE34" s="343">
        <f>IF(BG34="","",MAX(C34:D43,U34:V43,AM34:AN43)+1)</f>
        <v>10</v>
      </c>
      <c r="BF34" s="343"/>
      <c r="BG34" s="344" t="str">
        <f>IF('各会計、関係団体の財政状況及び健全化判断比率'!B33="","",'各会計、関係団体の財政状況及び健全化判断比率'!B33)</f>
        <v>下水道事業特別会計</v>
      </c>
      <c r="BH34" s="344"/>
      <c r="BI34" s="344"/>
      <c r="BJ34" s="344"/>
      <c r="BK34" s="344"/>
      <c r="BL34" s="344"/>
      <c r="BM34" s="344"/>
      <c r="BN34" s="344"/>
      <c r="BO34" s="344"/>
      <c r="BP34" s="344"/>
      <c r="BQ34" s="344"/>
      <c r="BR34" s="344"/>
      <c r="BS34" s="344"/>
      <c r="BT34" s="344"/>
      <c r="BU34" s="344"/>
      <c r="BV34" s="165"/>
      <c r="BW34" s="343">
        <f>IF(BY34="","",MAX(C34:D43,U34:V43,AM34:AN43,BE34:BF43)+1)</f>
        <v>11</v>
      </c>
      <c r="BX34" s="343"/>
      <c r="BY34" s="344" t="str">
        <f>IF('各会計、関係団体の財政状況及び健全化判断比率'!B68="","",'各会計、関係団体の財政状況及び健全化判断比率'!B68)</f>
        <v>奈良県葛城地区清掃事務組合</v>
      </c>
      <c r="BZ34" s="344"/>
      <c r="CA34" s="344"/>
      <c r="CB34" s="344"/>
      <c r="CC34" s="344"/>
      <c r="CD34" s="344"/>
      <c r="CE34" s="344"/>
      <c r="CF34" s="344"/>
      <c r="CG34" s="344"/>
      <c r="CH34" s="344"/>
      <c r="CI34" s="344"/>
      <c r="CJ34" s="344"/>
      <c r="CK34" s="344"/>
      <c r="CL34" s="344"/>
      <c r="CM34" s="344"/>
      <c r="CN34" s="165"/>
      <c r="CO34" s="343" t="str">
        <f>IF(CQ34="","",MAX(C34:D43,U34:V43,AM34:AN43,BE34:BF43,BW34:BX43)+1)</f>
        <v/>
      </c>
      <c r="CP34" s="343"/>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2"/>
      <c r="DG34" s="342" t="str">
        <f>IF('各会計、関係団体の財政状況及び健全化判断比率'!BR7="","",'各会計、関係団体の財政状況及び健全化判断比率'!BR7)</f>
        <v/>
      </c>
      <c r="DH34" s="342"/>
      <c r="DI34" s="169"/>
      <c r="DJ34" s="137"/>
      <c r="DK34" s="137"/>
      <c r="DL34" s="137"/>
      <c r="DM34" s="137"/>
      <c r="DN34" s="137"/>
      <c r="DO34" s="137"/>
    </row>
    <row r="35" spans="1:119" ht="32.25" customHeight="1" x14ac:dyDescent="0.15">
      <c r="A35" s="138"/>
      <c r="B35" s="164"/>
      <c r="C35" s="343">
        <f>IF(E35="","",C34+1)</f>
        <v>2</v>
      </c>
      <c r="D35" s="343"/>
      <c r="E35" s="344" t="str">
        <f>IF('各会計、関係団体の財政状況及び健全化判断比率'!B8="","",'各会計、関係団体の財政状況及び健全化判断比率'!B8)</f>
        <v>墓地事業特別会計</v>
      </c>
      <c r="F35" s="344"/>
      <c r="G35" s="344"/>
      <c r="H35" s="344"/>
      <c r="I35" s="344"/>
      <c r="J35" s="344"/>
      <c r="K35" s="344"/>
      <c r="L35" s="344"/>
      <c r="M35" s="344"/>
      <c r="N35" s="344"/>
      <c r="O35" s="344"/>
      <c r="P35" s="344"/>
      <c r="Q35" s="344"/>
      <c r="R35" s="344"/>
      <c r="S35" s="344"/>
      <c r="T35" s="165"/>
      <c r="U35" s="343">
        <f>IF(W35="","",U34+1)</f>
        <v>6</v>
      </c>
      <c r="V35" s="343"/>
      <c r="W35" s="344" t="str">
        <f>IF('各会計、関係団体の財政状況及び健全化判断比率'!B29="","",'各会計、関係団体の財政状況及び健全化判断比率'!B29)</f>
        <v>介護保険事業</v>
      </c>
      <c r="X35" s="344"/>
      <c r="Y35" s="344"/>
      <c r="Z35" s="344"/>
      <c r="AA35" s="344"/>
      <c r="AB35" s="344"/>
      <c r="AC35" s="344"/>
      <c r="AD35" s="344"/>
      <c r="AE35" s="344"/>
      <c r="AF35" s="344"/>
      <c r="AG35" s="344"/>
      <c r="AH35" s="344"/>
      <c r="AI35" s="344"/>
      <c r="AJ35" s="344"/>
      <c r="AK35" s="344"/>
      <c r="AL35" s="165"/>
      <c r="AM35" s="343" t="str">
        <f t="shared" ref="AM35:AM43" si="0">IF(AO35="","",AM34+1)</f>
        <v/>
      </c>
      <c r="AN35" s="343"/>
      <c r="AO35" s="344"/>
      <c r="AP35" s="344"/>
      <c r="AQ35" s="344"/>
      <c r="AR35" s="344"/>
      <c r="AS35" s="344"/>
      <c r="AT35" s="344"/>
      <c r="AU35" s="344"/>
      <c r="AV35" s="344"/>
      <c r="AW35" s="344"/>
      <c r="AX35" s="344"/>
      <c r="AY35" s="344"/>
      <c r="AZ35" s="344"/>
      <c r="BA35" s="344"/>
      <c r="BB35" s="344"/>
      <c r="BC35" s="344"/>
      <c r="BD35" s="165"/>
      <c r="BE35" s="343" t="str">
        <f t="shared" ref="BE35:BE43" si="1">IF(BG35="","",BE34+1)</f>
        <v/>
      </c>
      <c r="BF35" s="343"/>
      <c r="BG35" s="344"/>
      <c r="BH35" s="344"/>
      <c r="BI35" s="344"/>
      <c r="BJ35" s="344"/>
      <c r="BK35" s="344"/>
      <c r="BL35" s="344"/>
      <c r="BM35" s="344"/>
      <c r="BN35" s="344"/>
      <c r="BO35" s="344"/>
      <c r="BP35" s="344"/>
      <c r="BQ35" s="344"/>
      <c r="BR35" s="344"/>
      <c r="BS35" s="344"/>
      <c r="BT35" s="344"/>
      <c r="BU35" s="344"/>
      <c r="BV35" s="165"/>
      <c r="BW35" s="343">
        <f t="shared" ref="BW35:BW43" si="2">IF(BY35="","",BW34+1)</f>
        <v>12</v>
      </c>
      <c r="BX35" s="343"/>
      <c r="BY35" s="344" t="str">
        <f>IF('各会計、関係団体の財政状況及び健全化判断比率'!B69="","",'各会計、関係団体の財政状況及び健全化判断比率'!B69)</f>
        <v>奈良県市町村総合事務組合</v>
      </c>
      <c r="BZ35" s="344"/>
      <c r="CA35" s="344"/>
      <c r="CB35" s="344"/>
      <c r="CC35" s="344"/>
      <c r="CD35" s="344"/>
      <c r="CE35" s="344"/>
      <c r="CF35" s="344"/>
      <c r="CG35" s="344"/>
      <c r="CH35" s="344"/>
      <c r="CI35" s="344"/>
      <c r="CJ35" s="344"/>
      <c r="CK35" s="344"/>
      <c r="CL35" s="344"/>
      <c r="CM35" s="344"/>
      <c r="CN35" s="165"/>
      <c r="CO35" s="343" t="str">
        <f t="shared" ref="CO35:CO43" si="3">IF(CQ35="","",CO34+1)</f>
        <v/>
      </c>
      <c r="CP35" s="343"/>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2"/>
      <c r="DG35" s="342" t="str">
        <f>IF('各会計、関係団体の財政状況及び健全化判断比率'!BR8="","",'各会計、関係団体の財政状況及び健全化判断比率'!BR8)</f>
        <v/>
      </c>
      <c r="DH35" s="342"/>
      <c r="DI35" s="169"/>
      <c r="DJ35" s="137"/>
      <c r="DK35" s="137"/>
      <c r="DL35" s="137"/>
      <c r="DM35" s="137"/>
      <c r="DN35" s="137"/>
      <c r="DO35" s="137"/>
    </row>
    <row r="36" spans="1:119" ht="32.25" customHeight="1" x14ac:dyDescent="0.15">
      <c r="A36" s="138"/>
      <c r="B36" s="164"/>
      <c r="C36" s="343">
        <f>IF(E36="","",C35+1)</f>
        <v>3</v>
      </c>
      <c r="D36" s="343"/>
      <c r="E36" s="344" t="str">
        <f>IF('各会計、関係団体の財政状況及び健全化判断比率'!B9="","",'各会計、関係団体の財政状況及び健全化判断比率'!B9)</f>
        <v>学校給食特別会計</v>
      </c>
      <c r="F36" s="344"/>
      <c r="G36" s="344"/>
      <c r="H36" s="344"/>
      <c r="I36" s="344"/>
      <c r="J36" s="344"/>
      <c r="K36" s="344"/>
      <c r="L36" s="344"/>
      <c r="M36" s="344"/>
      <c r="N36" s="344"/>
      <c r="O36" s="344"/>
      <c r="P36" s="344"/>
      <c r="Q36" s="344"/>
      <c r="R36" s="344"/>
      <c r="S36" s="344"/>
      <c r="T36" s="165"/>
      <c r="U36" s="343">
        <f t="shared" ref="U36:U43" si="4">IF(W36="","",U35+1)</f>
        <v>7</v>
      </c>
      <c r="V36" s="343"/>
      <c r="W36" s="344" t="str">
        <f>IF('各会計、関係団体の財政状況及び健全化判断比率'!B30="","",'各会計、関係団体の財政状況及び健全化判断比率'!B30)</f>
        <v>後期高齢者医療事業</v>
      </c>
      <c r="X36" s="344"/>
      <c r="Y36" s="344"/>
      <c r="Z36" s="344"/>
      <c r="AA36" s="344"/>
      <c r="AB36" s="344"/>
      <c r="AC36" s="344"/>
      <c r="AD36" s="344"/>
      <c r="AE36" s="344"/>
      <c r="AF36" s="344"/>
      <c r="AG36" s="344"/>
      <c r="AH36" s="344"/>
      <c r="AI36" s="344"/>
      <c r="AJ36" s="344"/>
      <c r="AK36" s="344"/>
      <c r="AL36" s="165"/>
      <c r="AM36" s="343" t="str">
        <f t="shared" si="0"/>
        <v/>
      </c>
      <c r="AN36" s="343"/>
      <c r="AO36" s="344"/>
      <c r="AP36" s="344"/>
      <c r="AQ36" s="344"/>
      <c r="AR36" s="344"/>
      <c r="AS36" s="344"/>
      <c r="AT36" s="344"/>
      <c r="AU36" s="344"/>
      <c r="AV36" s="344"/>
      <c r="AW36" s="344"/>
      <c r="AX36" s="344"/>
      <c r="AY36" s="344"/>
      <c r="AZ36" s="344"/>
      <c r="BA36" s="344"/>
      <c r="BB36" s="344"/>
      <c r="BC36" s="344"/>
      <c r="BD36" s="165"/>
      <c r="BE36" s="343" t="str">
        <f t="shared" si="1"/>
        <v/>
      </c>
      <c r="BF36" s="343"/>
      <c r="BG36" s="344"/>
      <c r="BH36" s="344"/>
      <c r="BI36" s="344"/>
      <c r="BJ36" s="344"/>
      <c r="BK36" s="344"/>
      <c r="BL36" s="344"/>
      <c r="BM36" s="344"/>
      <c r="BN36" s="344"/>
      <c r="BO36" s="344"/>
      <c r="BP36" s="344"/>
      <c r="BQ36" s="344"/>
      <c r="BR36" s="344"/>
      <c r="BS36" s="344"/>
      <c r="BT36" s="344"/>
      <c r="BU36" s="344"/>
      <c r="BV36" s="165"/>
      <c r="BW36" s="343">
        <f t="shared" si="2"/>
        <v>13</v>
      </c>
      <c r="BX36" s="343"/>
      <c r="BY36" s="344" t="str">
        <f>IF('各会計、関係団体の財政状況及び健全化判断比率'!B70="","",'各会計、関係団体の財政状況及び健全化判断比率'!B70)</f>
        <v>葛城広域行政事務組合</v>
      </c>
      <c r="BZ36" s="344"/>
      <c r="CA36" s="344"/>
      <c r="CB36" s="344"/>
      <c r="CC36" s="344"/>
      <c r="CD36" s="344"/>
      <c r="CE36" s="344"/>
      <c r="CF36" s="344"/>
      <c r="CG36" s="344"/>
      <c r="CH36" s="344"/>
      <c r="CI36" s="344"/>
      <c r="CJ36" s="344"/>
      <c r="CK36" s="344"/>
      <c r="CL36" s="344"/>
      <c r="CM36" s="344"/>
      <c r="CN36" s="165"/>
      <c r="CO36" s="343" t="str">
        <f t="shared" si="3"/>
        <v/>
      </c>
      <c r="CP36" s="343"/>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2"/>
      <c r="DG36" s="342" t="str">
        <f>IF('各会計、関係団体の財政状況及び健全化判断比率'!BR9="","",'各会計、関係団体の財政状況及び健全化判断比率'!BR9)</f>
        <v/>
      </c>
      <c r="DH36" s="342"/>
      <c r="DI36" s="169"/>
      <c r="DJ36" s="137"/>
      <c r="DK36" s="137"/>
      <c r="DL36" s="137"/>
      <c r="DM36" s="137"/>
      <c r="DN36" s="137"/>
      <c r="DO36" s="137"/>
    </row>
    <row r="37" spans="1:119" ht="32.25" customHeight="1" x14ac:dyDescent="0.15">
      <c r="A37" s="138"/>
      <c r="B37" s="164"/>
      <c r="C37" s="343">
        <f>IF(E37="","",C36+1)</f>
        <v>4</v>
      </c>
      <c r="D37" s="343"/>
      <c r="E37" s="344" t="str">
        <f>IF('各会計、関係団体の財政状況及び健全化判断比率'!B10="","",'各会計、関係団体の財政状況及び健全化判断比率'!B10)</f>
        <v>用地取得事業特別会計</v>
      </c>
      <c r="F37" s="344"/>
      <c r="G37" s="344"/>
      <c r="H37" s="344"/>
      <c r="I37" s="344"/>
      <c r="J37" s="344"/>
      <c r="K37" s="344"/>
      <c r="L37" s="344"/>
      <c r="M37" s="344"/>
      <c r="N37" s="344"/>
      <c r="O37" s="344"/>
      <c r="P37" s="344"/>
      <c r="Q37" s="344"/>
      <c r="R37" s="344"/>
      <c r="S37" s="344"/>
      <c r="T37" s="165"/>
      <c r="U37" s="343">
        <f t="shared" si="4"/>
        <v>8</v>
      </c>
      <c r="V37" s="343"/>
      <c r="W37" s="344" t="str">
        <f>IF('各会計、関係団体の財政状況及び健全化判断比率'!B31="","",'各会計、関係団体の財政状況及び健全化判断比率'!B31)</f>
        <v>介護サービス事業</v>
      </c>
      <c r="X37" s="344"/>
      <c r="Y37" s="344"/>
      <c r="Z37" s="344"/>
      <c r="AA37" s="344"/>
      <c r="AB37" s="344"/>
      <c r="AC37" s="344"/>
      <c r="AD37" s="344"/>
      <c r="AE37" s="344"/>
      <c r="AF37" s="344"/>
      <c r="AG37" s="344"/>
      <c r="AH37" s="344"/>
      <c r="AI37" s="344"/>
      <c r="AJ37" s="344"/>
      <c r="AK37" s="344"/>
      <c r="AL37" s="165"/>
      <c r="AM37" s="343" t="str">
        <f t="shared" si="0"/>
        <v/>
      </c>
      <c r="AN37" s="343"/>
      <c r="AO37" s="344"/>
      <c r="AP37" s="344"/>
      <c r="AQ37" s="344"/>
      <c r="AR37" s="344"/>
      <c r="AS37" s="344"/>
      <c r="AT37" s="344"/>
      <c r="AU37" s="344"/>
      <c r="AV37" s="344"/>
      <c r="AW37" s="344"/>
      <c r="AX37" s="344"/>
      <c r="AY37" s="344"/>
      <c r="AZ37" s="344"/>
      <c r="BA37" s="344"/>
      <c r="BB37" s="344"/>
      <c r="BC37" s="344"/>
      <c r="BD37" s="165"/>
      <c r="BE37" s="343" t="str">
        <f t="shared" si="1"/>
        <v/>
      </c>
      <c r="BF37" s="343"/>
      <c r="BG37" s="344"/>
      <c r="BH37" s="344"/>
      <c r="BI37" s="344"/>
      <c r="BJ37" s="344"/>
      <c r="BK37" s="344"/>
      <c r="BL37" s="344"/>
      <c r="BM37" s="344"/>
      <c r="BN37" s="344"/>
      <c r="BO37" s="344"/>
      <c r="BP37" s="344"/>
      <c r="BQ37" s="344"/>
      <c r="BR37" s="344"/>
      <c r="BS37" s="344"/>
      <c r="BT37" s="344"/>
      <c r="BU37" s="344"/>
      <c r="BV37" s="165"/>
      <c r="BW37" s="343">
        <f t="shared" si="2"/>
        <v>14</v>
      </c>
      <c r="BX37" s="343"/>
      <c r="BY37" s="344" t="str">
        <f>IF('各会計、関係団体の財政状況及び健全化判断比率'!B71="","",'各会計、関係団体の財政状況及び健全化判断比率'!B71)</f>
        <v>奈良広域水質検査センター組合</v>
      </c>
      <c r="BZ37" s="344"/>
      <c r="CA37" s="344"/>
      <c r="CB37" s="344"/>
      <c r="CC37" s="344"/>
      <c r="CD37" s="344"/>
      <c r="CE37" s="344"/>
      <c r="CF37" s="344"/>
      <c r="CG37" s="344"/>
      <c r="CH37" s="344"/>
      <c r="CI37" s="344"/>
      <c r="CJ37" s="344"/>
      <c r="CK37" s="344"/>
      <c r="CL37" s="344"/>
      <c r="CM37" s="344"/>
      <c r="CN37" s="165"/>
      <c r="CO37" s="343" t="str">
        <f t="shared" si="3"/>
        <v/>
      </c>
      <c r="CP37" s="343"/>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2"/>
      <c r="DG37" s="342" t="str">
        <f>IF('各会計、関係団体の財政状況及び健全化判断比率'!BR10="","",'各会計、関係団体の財政状況及び健全化判断比率'!BR10)</f>
        <v/>
      </c>
      <c r="DH37" s="342"/>
      <c r="DI37" s="169"/>
      <c r="DJ37" s="137"/>
      <c r="DK37" s="137"/>
      <c r="DL37" s="137"/>
      <c r="DM37" s="137"/>
      <c r="DN37" s="137"/>
      <c r="DO37" s="137"/>
    </row>
    <row r="38" spans="1:119" ht="32.25" customHeight="1" x14ac:dyDescent="0.15">
      <c r="A38" s="138"/>
      <c r="B38" s="164"/>
      <c r="C38" s="343" t="str">
        <f t="shared" ref="C38:C43" si="5">IF(E38="","",C37+1)</f>
        <v/>
      </c>
      <c r="D38" s="343"/>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5"/>
      <c r="U38" s="343" t="str">
        <f t="shared" si="4"/>
        <v/>
      </c>
      <c r="V38" s="343"/>
      <c r="W38" s="344"/>
      <c r="X38" s="344"/>
      <c r="Y38" s="344"/>
      <c r="Z38" s="344"/>
      <c r="AA38" s="344"/>
      <c r="AB38" s="344"/>
      <c r="AC38" s="344"/>
      <c r="AD38" s="344"/>
      <c r="AE38" s="344"/>
      <c r="AF38" s="344"/>
      <c r="AG38" s="344"/>
      <c r="AH38" s="344"/>
      <c r="AI38" s="344"/>
      <c r="AJ38" s="344"/>
      <c r="AK38" s="344"/>
      <c r="AL38" s="165"/>
      <c r="AM38" s="343" t="str">
        <f t="shared" si="0"/>
        <v/>
      </c>
      <c r="AN38" s="343"/>
      <c r="AO38" s="344"/>
      <c r="AP38" s="344"/>
      <c r="AQ38" s="344"/>
      <c r="AR38" s="344"/>
      <c r="AS38" s="344"/>
      <c r="AT38" s="344"/>
      <c r="AU38" s="344"/>
      <c r="AV38" s="344"/>
      <c r="AW38" s="344"/>
      <c r="AX38" s="344"/>
      <c r="AY38" s="344"/>
      <c r="AZ38" s="344"/>
      <c r="BA38" s="344"/>
      <c r="BB38" s="344"/>
      <c r="BC38" s="344"/>
      <c r="BD38" s="165"/>
      <c r="BE38" s="343" t="str">
        <f t="shared" si="1"/>
        <v/>
      </c>
      <c r="BF38" s="343"/>
      <c r="BG38" s="344"/>
      <c r="BH38" s="344"/>
      <c r="BI38" s="344"/>
      <c r="BJ38" s="344"/>
      <c r="BK38" s="344"/>
      <c r="BL38" s="344"/>
      <c r="BM38" s="344"/>
      <c r="BN38" s="344"/>
      <c r="BO38" s="344"/>
      <c r="BP38" s="344"/>
      <c r="BQ38" s="344"/>
      <c r="BR38" s="344"/>
      <c r="BS38" s="344"/>
      <c r="BT38" s="344"/>
      <c r="BU38" s="344"/>
      <c r="BV38" s="165"/>
      <c r="BW38" s="343">
        <f t="shared" si="2"/>
        <v>15</v>
      </c>
      <c r="BX38" s="343"/>
      <c r="BY38" s="344" t="str">
        <f>IF('各会計、関係団体の財政状況及び健全化判断比率'!B72="","",'各会計、関係団体の財政状況及び健全化判断比率'!B72)</f>
        <v>奈良県後期高齢者医療広域連合</v>
      </c>
      <c r="BZ38" s="344"/>
      <c r="CA38" s="344"/>
      <c r="CB38" s="344"/>
      <c r="CC38" s="344"/>
      <c r="CD38" s="344"/>
      <c r="CE38" s="344"/>
      <c r="CF38" s="344"/>
      <c r="CG38" s="344"/>
      <c r="CH38" s="344"/>
      <c r="CI38" s="344"/>
      <c r="CJ38" s="344"/>
      <c r="CK38" s="344"/>
      <c r="CL38" s="344"/>
      <c r="CM38" s="344"/>
      <c r="CN38" s="165"/>
      <c r="CO38" s="343" t="str">
        <f t="shared" si="3"/>
        <v/>
      </c>
      <c r="CP38" s="343"/>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2"/>
      <c r="DG38" s="342" t="str">
        <f>IF('各会計、関係団体の財政状況及び健全化判断比率'!BR11="","",'各会計、関係団体の財政状況及び健全化判断比率'!BR11)</f>
        <v/>
      </c>
      <c r="DH38" s="342"/>
      <c r="DI38" s="169"/>
      <c r="DJ38" s="137"/>
      <c r="DK38" s="137"/>
      <c r="DL38" s="137"/>
      <c r="DM38" s="137"/>
      <c r="DN38" s="137"/>
      <c r="DO38" s="137"/>
    </row>
    <row r="39" spans="1:119" ht="32.25" customHeight="1" x14ac:dyDescent="0.15">
      <c r="A39" s="138"/>
      <c r="B39" s="164"/>
      <c r="C39" s="343" t="str">
        <f t="shared" si="5"/>
        <v/>
      </c>
      <c r="D39" s="343"/>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5"/>
      <c r="U39" s="343" t="str">
        <f t="shared" si="4"/>
        <v/>
      </c>
      <c r="V39" s="343"/>
      <c r="W39" s="344"/>
      <c r="X39" s="344"/>
      <c r="Y39" s="344"/>
      <c r="Z39" s="344"/>
      <c r="AA39" s="344"/>
      <c r="AB39" s="344"/>
      <c r="AC39" s="344"/>
      <c r="AD39" s="344"/>
      <c r="AE39" s="344"/>
      <c r="AF39" s="344"/>
      <c r="AG39" s="344"/>
      <c r="AH39" s="344"/>
      <c r="AI39" s="344"/>
      <c r="AJ39" s="344"/>
      <c r="AK39" s="344"/>
      <c r="AL39" s="165"/>
      <c r="AM39" s="343" t="str">
        <f t="shared" si="0"/>
        <v/>
      </c>
      <c r="AN39" s="343"/>
      <c r="AO39" s="344"/>
      <c r="AP39" s="344"/>
      <c r="AQ39" s="344"/>
      <c r="AR39" s="344"/>
      <c r="AS39" s="344"/>
      <c r="AT39" s="344"/>
      <c r="AU39" s="344"/>
      <c r="AV39" s="344"/>
      <c r="AW39" s="344"/>
      <c r="AX39" s="344"/>
      <c r="AY39" s="344"/>
      <c r="AZ39" s="344"/>
      <c r="BA39" s="344"/>
      <c r="BB39" s="344"/>
      <c r="BC39" s="344"/>
      <c r="BD39" s="165"/>
      <c r="BE39" s="343" t="str">
        <f t="shared" si="1"/>
        <v/>
      </c>
      <c r="BF39" s="343"/>
      <c r="BG39" s="344"/>
      <c r="BH39" s="344"/>
      <c r="BI39" s="344"/>
      <c r="BJ39" s="344"/>
      <c r="BK39" s="344"/>
      <c r="BL39" s="344"/>
      <c r="BM39" s="344"/>
      <c r="BN39" s="344"/>
      <c r="BO39" s="344"/>
      <c r="BP39" s="344"/>
      <c r="BQ39" s="344"/>
      <c r="BR39" s="344"/>
      <c r="BS39" s="344"/>
      <c r="BT39" s="344"/>
      <c r="BU39" s="344"/>
      <c r="BV39" s="165"/>
      <c r="BW39" s="343">
        <f t="shared" si="2"/>
        <v>16</v>
      </c>
      <c r="BX39" s="343"/>
      <c r="BY39" s="344" t="str">
        <f>IF('各会計、関係団体の財政状況及び健全化判断比率'!B73="","",'各会計、関係団体の財政状況及び健全化判断比率'!B73)</f>
        <v>奈良県広域消防組合</v>
      </c>
      <c r="BZ39" s="344"/>
      <c r="CA39" s="344"/>
      <c r="CB39" s="344"/>
      <c r="CC39" s="344"/>
      <c r="CD39" s="344"/>
      <c r="CE39" s="344"/>
      <c r="CF39" s="344"/>
      <c r="CG39" s="344"/>
      <c r="CH39" s="344"/>
      <c r="CI39" s="344"/>
      <c r="CJ39" s="344"/>
      <c r="CK39" s="344"/>
      <c r="CL39" s="344"/>
      <c r="CM39" s="344"/>
      <c r="CN39" s="165"/>
      <c r="CO39" s="343" t="str">
        <f t="shared" si="3"/>
        <v/>
      </c>
      <c r="CP39" s="343"/>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2"/>
      <c r="DG39" s="342" t="str">
        <f>IF('各会計、関係団体の財政状況及び健全化判断比率'!BR12="","",'各会計、関係団体の財政状況及び健全化判断比率'!BR12)</f>
        <v/>
      </c>
      <c r="DH39" s="342"/>
      <c r="DI39" s="169"/>
      <c r="DJ39" s="137"/>
      <c r="DK39" s="137"/>
      <c r="DL39" s="137"/>
      <c r="DM39" s="137"/>
      <c r="DN39" s="137"/>
      <c r="DO39" s="137"/>
    </row>
    <row r="40" spans="1:119" ht="32.25" customHeight="1" x14ac:dyDescent="0.15">
      <c r="A40" s="138"/>
      <c r="B40" s="164"/>
      <c r="C40" s="343" t="str">
        <f t="shared" si="5"/>
        <v/>
      </c>
      <c r="D40" s="343"/>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5"/>
      <c r="U40" s="343" t="str">
        <f t="shared" si="4"/>
        <v/>
      </c>
      <c r="V40" s="343"/>
      <c r="W40" s="344"/>
      <c r="X40" s="344"/>
      <c r="Y40" s="344"/>
      <c r="Z40" s="344"/>
      <c r="AA40" s="344"/>
      <c r="AB40" s="344"/>
      <c r="AC40" s="344"/>
      <c r="AD40" s="344"/>
      <c r="AE40" s="344"/>
      <c r="AF40" s="344"/>
      <c r="AG40" s="344"/>
      <c r="AH40" s="344"/>
      <c r="AI40" s="344"/>
      <c r="AJ40" s="344"/>
      <c r="AK40" s="344"/>
      <c r="AL40" s="165"/>
      <c r="AM40" s="343" t="str">
        <f t="shared" si="0"/>
        <v/>
      </c>
      <c r="AN40" s="343"/>
      <c r="AO40" s="344"/>
      <c r="AP40" s="344"/>
      <c r="AQ40" s="344"/>
      <c r="AR40" s="344"/>
      <c r="AS40" s="344"/>
      <c r="AT40" s="344"/>
      <c r="AU40" s="344"/>
      <c r="AV40" s="344"/>
      <c r="AW40" s="344"/>
      <c r="AX40" s="344"/>
      <c r="AY40" s="344"/>
      <c r="AZ40" s="344"/>
      <c r="BA40" s="344"/>
      <c r="BB40" s="344"/>
      <c r="BC40" s="344"/>
      <c r="BD40" s="165"/>
      <c r="BE40" s="343" t="str">
        <f t="shared" si="1"/>
        <v/>
      </c>
      <c r="BF40" s="343"/>
      <c r="BG40" s="344"/>
      <c r="BH40" s="344"/>
      <c r="BI40" s="344"/>
      <c r="BJ40" s="344"/>
      <c r="BK40" s="344"/>
      <c r="BL40" s="344"/>
      <c r="BM40" s="344"/>
      <c r="BN40" s="344"/>
      <c r="BO40" s="344"/>
      <c r="BP40" s="344"/>
      <c r="BQ40" s="344"/>
      <c r="BR40" s="344"/>
      <c r="BS40" s="344"/>
      <c r="BT40" s="344"/>
      <c r="BU40" s="344"/>
      <c r="BV40" s="165"/>
      <c r="BW40" s="343">
        <f t="shared" si="2"/>
        <v>17</v>
      </c>
      <c r="BX40" s="343"/>
      <c r="BY40" s="344" t="str">
        <f>IF('各会計、関係団体の財政状況及び健全化判断比率'!B74="","",'各会計、関係団体の財政状況及び健全化判断比率'!B74)</f>
        <v>国保中央病院</v>
      </c>
      <c r="BZ40" s="344"/>
      <c r="CA40" s="344"/>
      <c r="CB40" s="344"/>
      <c r="CC40" s="344"/>
      <c r="CD40" s="344"/>
      <c r="CE40" s="344"/>
      <c r="CF40" s="344"/>
      <c r="CG40" s="344"/>
      <c r="CH40" s="344"/>
      <c r="CI40" s="344"/>
      <c r="CJ40" s="344"/>
      <c r="CK40" s="344"/>
      <c r="CL40" s="344"/>
      <c r="CM40" s="344"/>
      <c r="CN40" s="165"/>
      <c r="CO40" s="343" t="str">
        <f t="shared" si="3"/>
        <v/>
      </c>
      <c r="CP40" s="343"/>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2"/>
      <c r="DG40" s="342" t="str">
        <f>IF('各会計、関係団体の財政状況及び健全化判断比率'!BR13="","",'各会計、関係団体の財政状況及び健全化判断比率'!BR13)</f>
        <v/>
      </c>
      <c r="DH40" s="342"/>
      <c r="DI40" s="169"/>
      <c r="DJ40" s="137"/>
      <c r="DK40" s="137"/>
      <c r="DL40" s="137"/>
      <c r="DM40" s="137"/>
      <c r="DN40" s="137"/>
      <c r="DO40" s="137"/>
    </row>
    <row r="41" spans="1:119" ht="32.25" customHeight="1" x14ac:dyDescent="0.15">
      <c r="A41" s="138"/>
      <c r="B41" s="164"/>
      <c r="C41" s="343" t="str">
        <f t="shared" si="5"/>
        <v/>
      </c>
      <c r="D41" s="343"/>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5"/>
      <c r="U41" s="343" t="str">
        <f t="shared" si="4"/>
        <v/>
      </c>
      <c r="V41" s="343"/>
      <c r="W41" s="344"/>
      <c r="X41" s="344"/>
      <c r="Y41" s="344"/>
      <c r="Z41" s="344"/>
      <c r="AA41" s="344"/>
      <c r="AB41" s="344"/>
      <c r="AC41" s="344"/>
      <c r="AD41" s="344"/>
      <c r="AE41" s="344"/>
      <c r="AF41" s="344"/>
      <c r="AG41" s="344"/>
      <c r="AH41" s="344"/>
      <c r="AI41" s="344"/>
      <c r="AJ41" s="344"/>
      <c r="AK41" s="344"/>
      <c r="AL41" s="165"/>
      <c r="AM41" s="343" t="str">
        <f t="shared" si="0"/>
        <v/>
      </c>
      <c r="AN41" s="343"/>
      <c r="AO41" s="344"/>
      <c r="AP41" s="344"/>
      <c r="AQ41" s="344"/>
      <c r="AR41" s="344"/>
      <c r="AS41" s="344"/>
      <c r="AT41" s="344"/>
      <c r="AU41" s="344"/>
      <c r="AV41" s="344"/>
      <c r="AW41" s="344"/>
      <c r="AX41" s="344"/>
      <c r="AY41" s="344"/>
      <c r="AZ41" s="344"/>
      <c r="BA41" s="344"/>
      <c r="BB41" s="344"/>
      <c r="BC41" s="344"/>
      <c r="BD41" s="165"/>
      <c r="BE41" s="343" t="str">
        <f t="shared" si="1"/>
        <v/>
      </c>
      <c r="BF41" s="343"/>
      <c r="BG41" s="344"/>
      <c r="BH41" s="344"/>
      <c r="BI41" s="344"/>
      <c r="BJ41" s="344"/>
      <c r="BK41" s="344"/>
      <c r="BL41" s="344"/>
      <c r="BM41" s="344"/>
      <c r="BN41" s="344"/>
      <c r="BO41" s="344"/>
      <c r="BP41" s="344"/>
      <c r="BQ41" s="344"/>
      <c r="BR41" s="344"/>
      <c r="BS41" s="344"/>
      <c r="BT41" s="344"/>
      <c r="BU41" s="344"/>
      <c r="BV41" s="165"/>
      <c r="BW41" s="343" t="str">
        <f t="shared" si="2"/>
        <v/>
      </c>
      <c r="BX41" s="343"/>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5"/>
      <c r="CO41" s="343" t="str">
        <f t="shared" si="3"/>
        <v/>
      </c>
      <c r="CP41" s="343"/>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2"/>
      <c r="DG41" s="342" t="str">
        <f>IF('各会計、関係団体の財政状況及び健全化判断比率'!BR14="","",'各会計、関係団体の財政状況及び健全化判断比率'!BR14)</f>
        <v/>
      </c>
      <c r="DH41" s="342"/>
      <c r="DI41" s="169"/>
      <c r="DJ41" s="137"/>
      <c r="DK41" s="137"/>
      <c r="DL41" s="137"/>
      <c r="DM41" s="137"/>
      <c r="DN41" s="137"/>
      <c r="DO41" s="137"/>
    </row>
    <row r="42" spans="1:119" ht="32.25" customHeight="1" x14ac:dyDescent="0.15">
      <c r="A42" s="137"/>
      <c r="B42" s="164"/>
      <c r="C42" s="343" t="str">
        <f t="shared" si="5"/>
        <v/>
      </c>
      <c r="D42" s="343"/>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5"/>
      <c r="U42" s="343" t="str">
        <f t="shared" si="4"/>
        <v/>
      </c>
      <c r="V42" s="343"/>
      <c r="W42" s="344"/>
      <c r="X42" s="344"/>
      <c r="Y42" s="344"/>
      <c r="Z42" s="344"/>
      <c r="AA42" s="344"/>
      <c r="AB42" s="344"/>
      <c r="AC42" s="344"/>
      <c r="AD42" s="344"/>
      <c r="AE42" s="344"/>
      <c r="AF42" s="344"/>
      <c r="AG42" s="344"/>
      <c r="AH42" s="344"/>
      <c r="AI42" s="344"/>
      <c r="AJ42" s="344"/>
      <c r="AK42" s="344"/>
      <c r="AL42" s="165"/>
      <c r="AM42" s="343" t="str">
        <f t="shared" si="0"/>
        <v/>
      </c>
      <c r="AN42" s="343"/>
      <c r="AO42" s="344"/>
      <c r="AP42" s="344"/>
      <c r="AQ42" s="344"/>
      <c r="AR42" s="344"/>
      <c r="AS42" s="344"/>
      <c r="AT42" s="344"/>
      <c r="AU42" s="344"/>
      <c r="AV42" s="344"/>
      <c r="AW42" s="344"/>
      <c r="AX42" s="344"/>
      <c r="AY42" s="344"/>
      <c r="AZ42" s="344"/>
      <c r="BA42" s="344"/>
      <c r="BB42" s="344"/>
      <c r="BC42" s="344"/>
      <c r="BD42" s="165"/>
      <c r="BE42" s="343" t="str">
        <f t="shared" si="1"/>
        <v/>
      </c>
      <c r="BF42" s="343"/>
      <c r="BG42" s="344"/>
      <c r="BH42" s="344"/>
      <c r="BI42" s="344"/>
      <c r="BJ42" s="344"/>
      <c r="BK42" s="344"/>
      <c r="BL42" s="344"/>
      <c r="BM42" s="344"/>
      <c r="BN42" s="344"/>
      <c r="BO42" s="344"/>
      <c r="BP42" s="344"/>
      <c r="BQ42" s="344"/>
      <c r="BR42" s="344"/>
      <c r="BS42" s="344"/>
      <c r="BT42" s="344"/>
      <c r="BU42" s="344"/>
      <c r="BV42" s="165"/>
      <c r="BW42" s="343" t="str">
        <f t="shared" si="2"/>
        <v/>
      </c>
      <c r="BX42" s="343"/>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5"/>
      <c r="CO42" s="343" t="str">
        <f t="shared" si="3"/>
        <v/>
      </c>
      <c r="CP42" s="343"/>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2"/>
      <c r="DG42" s="342" t="str">
        <f>IF('各会計、関係団体の財政状況及び健全化判断比率'!BR15="","",'各会計、関係団体の財政状況及び健全化判断比率'!BR15)</f>
        <v/>
      </c>
      <c r="DH42" s="342"/>
      <c r="DI42" s="169"/>
      <c r="DJ42" s="137"/>
      <c r="DK42" s="137"/>
      <c r="DL42" s="137"/>
      <c r="DM42" s="137"/>
      <c r="DN42" s="137"/>
      <c r="DO42" s="137"/>
    </row>
    <row r="43" spans="1:119" ht="32.25" customHeight="1" x14ac:dyDescent="0.15">
      <c r="A43" s="137"/>
      <c r="B43" s="164"/>
      <c r="C43" s="343" t="str">
        <f t="shared" si="5"/>
        <v/>
      </c>
      <c r="D43" s="343"/>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5"/>
      <c r="U43" s="343" t="str">
        <f t="shared" si="4"/>
        <v/>
      </c>
      <c r="V43" s="343"/>
      <c r="W43" s="344"/>
      <c r="X43" s="344"/>
      <c r="Y43" s="344"/>
      <c r="Z43" s="344"/>
      <c r="AA43" s="344"/>
      <c r="AB43" s="344"/>
      <c r="AC43" s="344"/>
      <c r="AD43" s="344"/>
      <c r="AE43" s="344"/>
      <c r="AF43" s="344"/>
      <c r="AG43" s="344"/>
      <c r="AH43" s="344"/>
      <c r="AI43" s="344"/>
      <c r="AJ43" s="344"/>
      <c r="AK43" s="344"/>
      <c r="AL43" s="165"/>
      <c r="AM43" s="343" t="str">
        <f t="shared" si="0"/>
        <v/>
      </c>
      <c r="AN43" s="343"/>
      <c r="AO43" s="344"/>
      <c r="AP43" s="344"/>
      <c r="AQ43" s="344"/>
      <c r="AR43" s="344"/>
      <c r="AS43" s="344"/>
      <c r="AT43" s="344"/>
      <c r="AU43" s="344"/>
      <c r="AV43" s="344"/>
      <c r="AW43" s="344"/>
      <c r="AX43" s="344"/>
      <c r="AY43" s="344"/>
      <c r="AZ43" s="344"/>
      <c r="BA43" s="344"/>
      <c r="BB43" s="344"/>
      <c r="BC43" s="344"/>
      <c r="BD43" s="165"/>
      <c r="BE43" s="343" t="str">
        <f t="shared" si="1"/>
        <v/>
      </c>
      <c r="BF43" s="343"/>
      <c r="BG43" s="344"/>
      <c r="BH43" s="344"/>
      <c r="BI43" s="344"/>
      <c r="BJ43" s="344"/>
      <c r="BK43" s="344"/>
      <c r="BL43" s="344"/>
      <c r="BM43" s="344"/>
      <c r="BN43" s="344"/>
      <c r="BO43" s="344"/>
      <c r="BP43" s="344"/>
      <c r="BQ43" s="344"/>
      <c r="BR43" s="344"/>
      <c r="BS43" s="344"/>
      <c r="BT43" s="344"/>
      <c r="BU43" s="344"/>
      <c r="BV43" s="165"/>
      <c r="BW43" s="343" t="str">
        <f t="shared" si="2"/>
        <v/>
      </c>
      <c r="BX43" s="343"/>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5"/>
      <c r="CO43" s="343" t="str">
        <f t="shared" si="3"/>
        <v/>
      </c>
      <c r="CP43" s="343"/>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2"/>
      <c r="DG43" s="342" t="str">
        <f>IF('各会計、関係団体の財政状況及び健全化判断比率'!BR16="","",'各会計、関係団体の財政状況及び健全化判断比率'!BR16)</f>
        <v/>
      </c>
      <c r="DH43" s="342"/>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2" t="s">
        <v>195</v>
      </c>
      <c r="DI1" s="703"/>
      <c r="DJ1" s="703"/>
      <c r="DK1" s="703"/>
      <c r="DL1" s="703"/>
      <c r="DM1" s="703"/>
      <c r="DN1" s="704"/>
      <c r="DP1" s="702" t="s">
        <v>196</v>
      </c>
      <c r="DQ1" s="703"/>
      <c r="DR1" s="703"/>
      <c r="DS1" s="703"/>
      <c r="DT1" s="703"/>
      <c r="DU1" s="703"/>
      <c r="DV1" s="703"/>
      <c r="DW1" s="703"/>
      <c r="DX1" s="703"/>
      <c r="DY1" s="703"/>
      <c r="DZ1" s="703"/>
      <c r="EA1" s="703"/>
      <c r="EB1" s="703"/>
      <c r="EC1" s="704"/>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699" t="s">
        <v>204</v>
      </c>
      <c r="AQ4" s="699"/>
      <c r="AR4" s="699"/>
      <c r="AS4" s="699"/>
      <c r="AT4" s="699"/>
      <c r="AU4" s="699"/>
      <c r="AV4" s="699"/>
      <c r="AW4" s="699"/>
      <c r="AX4" s="699"/>
      <c r="AY4" s="699"/>
      <c r="AZ4" s="699"/>
      <c r="BA4" s="699"/>
      <c r="BB4" s="699"/>
      <c r="BC4" s="699"/>
      <c r="BD4" s="699"/>
      <c r="BE4" s="699"/>
      <c r="BF4" s="699"/>
      <c r="BG4" s="699" t="s">
        <v>205</v>
      </c>
      <c r="BH4" s="699"/>
      <c r="BI4" s="699"/>
      <c r="BJ4" s="699"/>
      <c r="BK4" s="699"/>
      <c r="BL4" s="699"/>
      <c r="BM4" s="699"/>
      <c r="BN4" s="699"/>
      <c r="BO4" s="699" t="s">
        <v>202</v>
      </c>
      <c r="BP4" s="699"/>
      <c r="BQ4" s="699"/>
      <c r="BR4" s="699"/>
      <c r="BS4" s="699" t="s">
        <v>206</v>
      </c>
      <c r="BT4" s="699"/>
      <c r="BU4" s="699"/>
      <c r="BV4" s="699"/>
      <c r="BW4" s="699"/>
      <c r="BX4" s="699"/>
      <c r="BY4" s="699"/>
      <c r="BZ4" s="699"/>
      <c r="CA4" s="699"/>
      <c r="CB4" s="699"/>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67" t="s">
        <v>208</v>
      </c>
      <c r="C5" s="668"/>
      <c r="D5" s="668"/>
      <c r="E5" s="668"/>
      <c r="F5" s="668"/>
      <c r="G5" s="668"/>
      <c r="H5" s="668"/>
      <c r="I5" s="668"/>
      <c r="J5" s="668"/>
      <c r="K5" s="668"/>
      <c r="L5" s="668"/>
      <c r="M5" s="668"/>
      <c r="N5" s="668"/>
      <c r="O5" s="668"/>
      <c r="P5" s="668"/>
      <c r="Q5" s="669"/>
      <c r="R5" s="638">
        <v>3896170</v>
      </c>
      <c r="S5" s="639"/>
      <c r="T5" s="639"/>
      <c r="U5" s="639"/>
      <c r="V5" s="639"/>
      <c r="W5" s="639"/>
      <c r="X5" s="639"/>
      <c r="Y5" s="686"/>
      <c r="Z5" s="700">
        <v>36</v>
      </c>
      <c r="AA5" s="700"/>
      <c r="AB5" s="700"/>
      <c r="AC5" s="700"/>
      <c r="AD5" s="701">
        <v>3896170</v>
      </c>
      <c r="AE5" s="701"/>
      <c r="AF5" s="701"/>
      <c r="AG5" s="701"/>
      <c r="AH5" s="701"/>
      <c r="AI5" s="701"/>
      <c r="AJ5" s="701"/>
      <c r="AK5" s="701"/>
      <c r="AL5" s="687">
        <v>57.2</v>
      </c>
      <c r="AM5" s="656"/>
      <c r="AN5" s="656"/>
      <c r="AO5" s="688"/>
      <c r="AP5" s="667" t="s">
        <v>209</v>
      </c>
      <c r="AQ5" s="668"/>
      <c r="AR5" s="668"/>
      <c r="AS5" s="668"/>
      <c r="AT5" s="668"/>
      <c r="AU5" s="668"/>
      <c r="AV5" s="668"/>
      <c r="AW5" s="668"/>
      <c r="AX5" s="668"/>
      <c r="AY5" s="668"/>
      <c r="AZ5" s="668"/>
      <c r="BA5" s="668"/>
      <c r="BB5" s="668"/>
      <c r="BC5" s="668"/>
      <c r="BD5" s="668"/>
      <c r="BE5" s="668"/>
      <c r="BF5" s="669"/>
      <c r="BG5" s="588">
        <v>3896170</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82040</v>
      </c>
      <c r="S6" s="589"/>
      <c r="T6" s="589"/>
      <c r="U6" s="589"/>
      <c r="V6" s="589"/>
      <c r="W6" s="589"/>
      <c r="X6" s="589"/>
      <c r="Y6" s="590"/>
      <c r="Z6" s="641">
        <v>0.8</v>
      </c>
      <c r="AA6" s="641"/>
      <c r="AB6" s="641"/>
      <c r="AC6" s="641"/>
      <c r="AD6" s="642">
        <v>82040</v>
      </c>
      <c r="AE6" s="642"/>
      <c r="AF6" s="642"/>
      <c r="AG6" s="642"/>
      <c r="AH6" s="642"/>
      <c r="AI6" s="642"/>
      <c r="AJ6" s="642"/>
      <c r="AK6" s="642"/>
      <c r="AL6" s="611">
        <v>1.2</v>
      </c>
      <c r="AM6" s="643"/>
      <c r="AN6" s="643"/>
      <c r="AO6" s="644"/>
      <c r="AP6" s="585" t="s">
        <v>215</v>
      </c>
      <c r="AQ6" s="586"/>
      <c r="AR6" s="586"/>
      <c r="AS6" s="586"/>
      <c r="AT6" s="586"/>
      <c r="AU6" s="586"/>
      <c r="AV6" s="586"/>
      <c r="AW6" s="586"/>
      <c r="AX6" s="586"/>
      <c r="AY6" s="586"/>
      <c r="AZ6" s="586"/>
      <c r="BA6" s="586"/>
      <c r="BB6" s="586"/>
      <c r="BC6" s="586"/>
      <c r="BD6" s="586"/>
      <c r="BE6" s="586"/>
      <c r="BF6" s="587"/>
      <c r="BG6" s="588">
        <v>3896170</v>
      </c>
      <c r="BH6" s="589"/>
      <c r="BI6" s="589"/>
      <c r="BJ6" s="589"/>
      <c r="BK6" s="589"/>
      <c r="BL6" s="589"/>
      <c r="BM6" s="589"/>
      <c r="BN6" s="590"/>
      <c r="BO6" s="641">
        <v>100</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130153</v>
      </c>
      <c r="CS6" s="589"/>
      <c r="CT6" s="589"/>
      <c r="CU6" s="589"/>
      <c r="CV6" s="589"/>
      <c r="CW6" s="589"/>
      <c r="CX6" s="589"/>
      <c r="CY6" s="590"/>
      <c r="CZ6" s="641">
        <v>1.3</v>
      </c>
      <c r="DA6" s="641"/>
      <c r="DB6" s="641"/>
      <c r="DC6" s="641"/>
      <c r="DD6" s="594" t="s">
        <v>216</v>
      </c>
      <c r="DE6" s="589"/>
      <c r="DF6" s="589"/>
      <c r="DG6" s="589"/>
      <c r="DH6" s="589"/>
      <c r="DI6" s="589"/>
      <c r="DJ6" s="589"/>
      <c r="DK6" s="589"/>
      <c r="DL6" s="589"/>
      <c r="DM6" s="589"/>
      <c r="DN6" s="589"/>
      <c r="DO6" s="589"/>
      <c r="DP6" s="590"/>
      <c r="DQ6" s="594">
        <v>130153</v>
      </c>
      <c r="DR6" s="589"/>
      <c r="DS6" s="589"/>
      <c r="DT6" s="589"/>
      <c r="DU6" s="589"/>
      <c r="DV6" s="589"/>
      <c r="DW6" s="589"/>
      <c r="DX6" s="589"/>
      <c r="DY6" s="589"/>
      <c r="DZ6" s="589"/>
      <c r="EA6" s="589"/>
      <c r="EB6" s="589"/>
      <c r="EC6" s="627"/>
    </row>
    <row r="7" spans="2:143" ht="11.25" customHeight="1" x14ac:dyDescent="0.15">
      <c r="B7" s="585" t="s">
        <v>218</v>
      </c>
      <c r="C7" s="586"/>
      <c r="D7" s="586"/>
      <c r="E7" s="586"/>
      <c r="F7" s="586"/>
      <c r="G7" s="586"/>
      <c r="H7" s="586"/>
      <c r="I7" s="586"/>
      <c r="J7" s="586"/>
      <c r="K7" s="586"/>
      <c r="L7" s="586"/>
      <c r="M7" s="586"/>
      <c r="N7" s="586"/>
      <c r="O7" s="586"/>
      <c r="P7" s="586"/>
      <c r="Q7" s="587"/>
      <c r="R7" s="588">
        <v>15753</v>
      </c>
      <c r="S7" s="589"/>
      <c r="T7" s="589"/>
      <c r="U7" s="589"/>
      <c r="V7" s="589"/>
      <c r="W7" s="589"/>
      <c r="X7" s="589"/>
      <c r="Y7" s="590"/>
      <c r="Z7" s="641">
        <v>0.1</v>
      </c>
      <c r="AA7" s="641"/>
      <c r="AB7" s="641"/>
      <c r="AC7" s="641"/>
      <c r="AD7" s="642">
        <v>15753</v>
      </c>
      <c r="AE7" s="642"/>
      <c r="AF7" s="642"/>
      <c r="AG7" s="642"/>
      <c r="AH7" s="642"/>
      <c r="AI7" s="642"/>
      <c r="AJ7" s="642"/>
      <c r="AK7" s="642"/>
      <c r="AL7" s="611">
        <v>0.2</v>
      </c>
      <c r="AM7" s="643"/>
      <c r="AN7" s="643"/>
      <c r="AO7" s="644"/>
      <c r="AP7" s="585" t="s">
        <v>219</v>
      </c>
      <c r="AQ7" s="586"/>
      <c r="AR7" s="586"/>
      <c r="AS7" s="586"/>
      <c r="AT7" s="586"/>
      <c r="AU7" s="586"/>
      <c r="AV7" s="586"/>
      <c r="AW7" s="586"/>
      <c r="AX7" s="586"/>
      <c r="AY7" s="586"/>
      <c r="AZ7" s="586"/>
      <c r="BA7" s="586"/>
      <c r="BB7" s="586"/>
      <c r="BC7" s="586"/>
      <c r="BD7" s="586"/>
      <c r="BE7" s="586"/>
      <c r="BF7" s="587"/>
      <c r="BG7" s="588">
        <v>2103075</v>
      </c>
      <c r="BH7" s="589"/>
      <c r="BI7" s="589"/>
      <c r="BJ7" s="589"/>
      <c r="BK7" s="589"/>
      <c r="BL7" s="589"/>
      <c r="BM7" s="589"/>
      <c r="BN7" s="590"/>
      <c r="BO7" s="641">
        <v>54</v>
      </c>
      <c r="BP7" s="641"/>
      <c r="BQ7" s="641"/>
      <c r="BR7" s="641"/>
      <c r="BS7" s="642" t="s">
        <v>216</v>
      </c>
      <c r="BT7" s="642"/>
      <c r="BU7" s="642"/>
      <c r="BV7" s="642"/>
      <c r="BW7" s="642"/>
      <c r="BX7" s="642"/>
      <c r="BY7" s="642"/>
      <c r="BZ7" s="642"/>
      <c r="CA7" s="642"/>
      <c r="CB7" s="678"/>
      <c r="CD7" s="620" t="s">
        <v>220</v>
      </c>
      <c r="CE7" s="621"/>
      <c r="CF7" s="621"/>
      <c r="CG7" s="621"/>
      <c r="CH7" s="621"/>
      <c r="CI7" s="621"/>
      <c r="CJ7" s="621"/>
      <c r="CK7" s="621"/>
      <c r="CL7" s="621"/>
      <c r="CM7" s="621"/>
      <c r="CN7" s="621"/>
      <c r="CO7" s="621"/>
      <c r="CP7" s="621"/>
      <c r="CQ7" s="622"/>
      <c r="CR7" s="588">
        <v>1041607</v>
      </c>
      <c r="CS7" s="589"/>
      <c r="CT7" s="589"/>
      <c r="CU7" s="589"/>
      <c r="CV7" s="589"/>
      <c r="CW7" s="589"/>
      <c r="CX7" s="589"/>
      <c r="CY7" s="590"/>
      <c r="CZ7" s="641">
        <v>10.199999999999999</v>
      </c>
      <c r="DA7" s="641"/>
      <c r="DB7" s="641"/>
      <c r="DC7" s="641"/>
      <c r="DD7" s="594">
        <v>5869</v>
      </c>
      <c r="DE7" s="589"/>
      <c r="DF7" s="589"/>
      <c r="DG7" s="589"/>
      <c r="DH7" s="589"/>
      <c r="DI7" s="589"/>
      <c r="DJ7" s="589"/>
      <c r="DK7" s="589"/>
      <c r="DL7" s="589"/>
      <c r="DM7" s="589"/>
      <c r="DN7" s="589"/>
      <c r="DO7" s="589"/>
      <c r="DP7" s="590"/>
      <c r="DQ7" s="594">
        <v>897442</v>
      </c>
      <c r="DR7" s="589"/>
      <c r="DS7" s="589"/>
      <c r="DT7" s="589"/>
      <c r="DU7" s="589"/>
      <c r="DV7" s="589"/>
      <c r="DW7" s="589"/>
      <c r="DX7" s="589"/>
      <c r="DY7" s="589"/>
      <c r="DZ7" s="589"/>
      <c r="EA7" s="589"/>
      <c r="EB7" s="589"/>
      <c r="EC7" s="627"/>
    </row>
    <row r="8" spans="2:143" ht="11.25" customHeight="1" x14ac:dyDescent="0.15">
      <c r="B8" s="585" t="s">
        <v>221</v>
      </c>
      <c r="C8" s="586"/>
      <c r="D8" s="586"/>
      <c r="E8" s="586"/>
      <c r="F8" s="586"/>
      <c r="G8" s="586"/>
      <c r="H8" s="586"/>
      <c r="I8" s="586"/>
      <c r="J8" s="586"/>
      <c r="K8" s="586"/>
      <c r="L8" s="586"/>
      <c r="M8" s="586"/>
      <c r="N8" s="586"/>
      <c r="O8" s="586"/>
      <c r="P8" s="586"/>
      <c r="Q8" s="587"/>
      <c r="R8" s="588">
        <v>69975</v>
      </c>
      <c r="S8" s="589"/>
      <c r="T8" s="589"/>
      <c r="U8" s="589"/>
      <c r="V8" s="589"/>
      <c r="W8" s="589"/>
      <c r="X8" s="589"/>
      <c r="Y8" s="590"/>
      <c r="Z8" s="641">
        <v>0.6</v>
      </c>
      <c r="AA8" s="641"/>
      <c r="AB8" s="641"/>
      <c r="AC8" s="641"/>
      <c r="AD8" s="642">
        <v>69975</v>
      </c>
      <c r="AE8" s="642"/>
      <c r="AF8" s="642"/>
      <c r="AG8" s="642"/>
      <c r="AH8" s="642"/>
      <c r="AI8" s="642"/>
      <c r="AJ8" s="642"/>
      <c r="AK8" s="642"/>
      <c r="AL8" s="611">
        <v>1</v>
      </c>
      <c r="AM8" s="643"/>
      <c r="AN8" s="643"/>
      <c r="AO8" s="644"/>
      <c r="AP8" s="585" t="s">
        <v>222</v>
      </c>
      <c r="AQ8" s="586"/>
      <c r="AR8" s="586"/>
      <c r="AS8" s="586"/>
      <c r="AT8" s="586"/>
      <c r="AU8" s="586"/>
      <c r="AV8" s="586"/>
      <c r="AW8" s="586"/>
      <c r="AX8" s="586"/>
      <c r="AY8" s="586"/>
      <c r="AZ8" s="586"/>
      <c r="BA8" s="586"/>
      <c r="BB8" s="586"/>
      <c r="BC8" s="586"/>
      <c r="BD8" s="586"/>
      <c r="BE8" s="586"/>
      <c r="BF8" s="587"/>
      <c r="BG8" s="588">
        <v>53058</v>
      </c>
      <c r="BH8" s="589"/>
      <c r="BI8" s="589"/>
      <c r="BJ8" s="589"/>
      <c r="BK8" s="589"/>
      <c r="BL8" s="589"/>
      <c r="BM8" s="589"/>
      <c r="BN8" s="590"/>
      <c r="BO8" s="641">
        <v>1.4</v>
      </c>
      <c r="BP8" s="641"/>
      <c r="BQ8" s="641"/>
      <c r="BR8" s="641"/>
      <c r="BS8" s="594" t="s">
        <v>223</v>
      </c>
      <c r="BT8" s="589"/>
      <c r="BU8" s="589"/>
      <c r="BV8" s="589"/>
      <c r="BW8" s="589"/>
      <c r="BX8" s="589"/>
      <c r="BY8" s="589"/>
      <c r="BZ8" s="589"/>
      <c r="CA8" s="589"/>
      <c r="CB8" s="627"/>
      <c r="CD8" s="620" t="s">
        <v>224</v>
      </c>
      <c r="CE8" s="621"/>
      <c r="CF8" s="621"/>
      <c r="CG8" s="621"/>
      <c r="CH8" s="621"/>
      <c r="CI8" s="621"/>
      <c r="CJ8" s="621"/>
      <c r="CK8" s="621"/>
      <c r="CL8" s="621"/>
      <c r="CM8" s="621"/>
      <c r="CN8" s="621"/>
      <c r="CO8" s="621"/>
      <c r="CP8" s="621"/>
      <c r="CQ8" s="622"/>
      <c r="CR8" s="588">
        <v>3578989</v>
      </c>
      <c r="CS8" s="589"/>
      <c r="CT8" s="589"/>
      <c r="CU8" s="589"/>
      <c r="CV8" s="589"/>
      <c r="CW8" s="589"/>
      <c r="CX8" s="589"/>
      <c r="CY8" s="590"/>
      <c r="CZ8" s="641">
        <v>35.1</v>
      </c>
      <c r="DA8" s="641"/>
      <c r="DB8" s="641"/>
      <c r="DC8" s="641"/>
      <c r="DD8" s="594">
        <v>125931</v>
      </c>
      <c r="DE8" s="589"/>
      <c r="DF8" s="589"/>
      <c r="DG8" s="589"/>
      <c r="DH8" s="589"/>
      <c r="DI8" s="589"/>
      <c r="DJ8" s="589"/>
      <c r="DK8" s="589"/>
      <c r="DL8" s="589"/>
      <c r="DM8" s="589"/>
      <c r="DN8" s="589"/>
      <c r="DO8" s="589"/>
      <c r="DP8" s="590"/>
      <c r="DQ8" s="594">
        <v>1848354</v>
      </c>
      <c r="DR8" s="589"/>
      <c r="DS8" s="589"/>
      <c r="DT8" s="589"/>
      <c r="DU8" s="589"/>
      <c r="DV8" s="589"/>
      <c r="DW8" s="589"/>
      <c r="DX8" s="589"/>
      <c r="DY8" s="589"/>
      <c r="DZ8" s="589"/>
      <c r="EA8" s="589"/>
      <c r="EB8" s="589"/>
      <c r="EC8" s="627"/>
    </row>
    <row r="9" spans="2:143" ht="11.25" customHeight="1" x14ac:dyDescent="0.15">
      <c r="B9" s="585" t="s">
        <v>225</v>
      </c>
      <c r="C9" s="586"/>
      <c r="D9" s="586"/>
      <c r="E9" s="586"/>
      <c r="F9" s="586"/>
      <c r="G9" s="586"/>
      <c r="H9" s="586"/>
      <c r="I9" s="586"/>
      <c r="J9" s="586"/>
      <c r="K9" s="586"/>
      <c r="L9" s="586"/>
      <c r="M9" s="586"/>
      <c r="N9" s="586"/>
      <c r="O9" s="586"/>
      <c r="P9" s="586"/>
      <c r="Q9" s="587"/>
      <c r="R9" s="588">
        <v>38112</v>
      </c>
      <c r="S9" s="589"/>
      <c r="T9" s="589"/>
      <c r="U9" s="589"/>
      <c r="V9" s="589"/>
      <c r="W9" s="589"/>
      <c r="X9" s="589"/>
      <c r="Y9" s="590"/>
      <c r="Z9" s="641">
        <v>0.4</v>
      </c>
      <c r="AA9" s="641"/>
      <c r="AB9" s="641"/>
      <c r="AC9" s="641"/>
      <c r="AD9" s="642">
        <v>38112</v>
      </c>
      <c r="AE9" s="642"/>
      <c r="AF9" s="642"/>
      <c r="AG9" s="642"/>
      <c r="AH9" s="642"/>
      <c r="AI9" s="642"/>
      <c r="AJ9" s="642"/>
      <c r="AK9" s="642"/>
      <c r="AL9" s="611">
        <v>0.6</v>
      </c>
      <c r="AM9" s="643"/>
      <c r="AN9" s="643"/>
      <c r="AO9" s="644"/>
      <c r="AP9" s="585" t="s">
        <v>226</v>
      </c>
      <c r="AQ9" s="586"/>
      <c r="AR9" s="586"/>
      <c r="AS9" s="586"/>
      <c r="AT9" s="586"/>
      <c r="AU9" s="586"/>
      <c r="AV9" s="586"/>
      <c r="AW9" s="586"/>
      <c r="AX9" s="586"/>
      <c r="AY9" s="586"/>
      <c r="AZ9" s="586"/>
      <c r="BA9" s="586"/>
      <c r="BB9" s="586"/>
      <c r="BC9" s="586"/>
      <c r="BD9" s="586"/>
      <c r="BE9" s="586"/>
      <c r="BF9" s="587"/>
      <c r="BG9" s="588">
        <v>1918338</v>
      </c>
      <c r="BH9" s="589"/>
      <c r="BI9" s="589"/>
      <c r="BJ9" s="589"/>
      <c r="BK9" s="589"/>
      <c r="BL9" s="589"/>
      <c r="BM9" s="589"/>
      <c r="BN9" s="590"/>
      <c r="BO9" s="641">
        <v>49.2</v>
      </c>
      <c r="BP9" s="641"/>
      <c r="BQ9" s="641"/>
      <c r="BR9" s="641"/>
      <c r="BS9" s="594" t="s">
        <v>223</v>
      </c>
      <c r="BT9" s="589"/>
      <c r="BU9" s="589"/>
      <c r="BV9" s="589"/>
      <c r="BW9" s="589"/>
      <c r="BX9" s="589"/>
      <c r="BY9" s="589"/>
      <c r="BZ9" s="589"/>
      <c r="CA9" s="589"/>
      <c r="CB9" s="627"/>
      <c r="CD9" s="620" t="s">
        <v>227</v>
      </c>
      <c r="CE9" s="621"/>
      <c r="CF9" s="621"/>
      <c r="CG9" s="621"/>
      <c r="CH9" s="621"/>
      <c r="CI9" s="621"/>
      <c r="CJ9" s="621"/>
      <c r="CK9" s="621"/>
      <c r="CL9" s="621"/>
      <c r="CM9" s="621"/>
      <c r="CN9" s="621"/>
      <c r="CO9" s="621"/>
      <c r="CP9" s="621"/>
      <c r="CQ9" s="622"/>
      <c r="CR9" s="588">
        <v>1371113</v>
      </c>
      <c r="CS9" s="589"/>
      <c r="CT9" s="589"/>
      <c r="CU9" s="589"/>
      <c r="CV9" s="589"/>
      <c r="CW9" s="589"/>
      <c r="CX9" s="589"/>
      <c r="CY9" s="590"/>
      <c r="CZ9" s="641">
        <v>13.4</v>
      </c>
      <c r="DA9" s="641"/>
      <c r="DB9" s="641"/>
      <c r="DC9" s="641"/>
      <c r="DD9" s="594">
        <v>13814</v>
      </c>
      <c r="DE9" s="589"/>
      <c r="DF9" s="589"/>
      <c r="DG9" s="589"/>
      <c r="DH9" s="589"/>
      <c r="DI9" s="589"/>
      <c r="DJ9" s="589"/>
      <c r="DK9" s="589"/>
      <c r="DL9" s="589"/>
      <c r="DM9" s="589"/>
      <c r="DN9" s="589"/>
      <c r="DO9" s="589"/>
      <c r="DP9" s="590"/>
      <c r="DQ9" s="594">
        <v>1220126</v>
      </c>
      <c r="DR9" s="589"/>
      <c r="DS9" s="589"/>
      <c r="DT9" s="589"/>
      <c r="DU9" s="589"/>
      <c r="DV9" s="589"/>
      <c r="DW9" s="589"/>
      <c r="DX9" s="589"/>
      <c r="DY9" s="589"/>
      <c r="DZ9" s="589"/>
      <c r="EA9" s="589"/>
      <c r="EB9" s="589"/>
      <c r="EC9" s="627"/>
    </row>
    <row r="10" spans="2:143" ht="11.25" customHeight="1" x14ac:dyDescent="0.15">
      <c r="B10" s="585" t="s">
        <v>228</v>
      </c>
      <c r="C10" s="586"/>
      <c r="D10" s="586"/>
      <c r="E10" s="586"/>
      <c r="F10" s="586"/>
      <c r="G10" s="586"/>
      <c r="H10" s="586"/>
      <c r="I10" s="586"/>
      <c r="J10" s="586"/>
      <c r="K10" s="586"/>
      <c r="L10" s="586"/>
      <c r="M10" s="586"/>
      <c r="N10" s="586"/>
      <c r="O10" s="586"/>
      <c r="P10" s="586"/>
      <c r="Q10" s="587"/>
      <c r="R10" s="588">
        <v>283104</v>
      </c>
      <c r="S10" s="589"/>
      <c r="T10" s="589"/>
      <c r="U10" s="589"/>
      <c r="V10" s="589"/>
      <c r="W10" s="589"/>
      <c r="X10" s="589"/>
      <c r="Y10" s="590"/>
      <c r="Z10" s="641">
        <v>2.6</v>
      </c>
      <c r="AA10" s="641"/>
      <c r="AB10" s="641"/>
      <c r="AC10" s="641"/>
      <c r="AD10" s="642">
        <v>283104</v>
      </c>
      <c r="AE10" s="642"/>
      <c r="AF10" s="642"/>
      <c r="AG10" s="642"/>
      <c r="AH10" s="642"/>
      <c r="AI10" s="642"/>
      <c r="AJ10" s="642"/>
      <c r="AK10" s="642"/>
      <c r="AL10" s="611">
        <v>4.2</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61520</v>
      </c>
      <c r="BH10" s="589"/>
      <c r="BI10" s="589"/>
      <c r="BJ10" s="589"/>
      <c r="BK10" s="589"/>
      <c r="BL10" s="589"/>
      <c r="BM10" s="589"/>
      <c r="BN10" s="590"/>
      <c r="BO10" s="641">
        <v>1.6</v>
      </c>
      <c r="BP10" s="641"/>
      <c r="BQ10" s="641"/>
      <c r="BR10" s="641"/>
      <c r="BS10" s="594" t="s">
        <v>223</v>
      </c>
      <c r="BT10" s="589"/>
      <c r="BU10" s="589"/>
      <c r="BV10" s="589"/>
      <c r="BW10" s="589"/>
      <c r="BX10" s="589"/>
      <c r="BY10" s="589"/>
      <c r="BZ10" s="589"/>
      <c r="CA10" s="589"/>
      <c r="CB10" s="627"/>
      <c r="CD10" s="620" t="s">
        <v>230</v>
      </c>
      <c r="CE10" s="621"/>
      <c r="CF10" s="621"/>
      <c r="CG10" s="621"/>
      <c r="CH10" s="621"/>
      <c r="CI10" s="621"/>
      <c r="CJ10" s="621"/>
      <c r="CK10" s="621"/>
      <c r="CL10" s="621"/>
      <c r="CM10" s="621"/>
      <c r="CN10" s="621"/>
      <c r="CO10" s="621"/>
      <c r="CP10" s="621"/>
      <c r="CQ10" s="622"/>
      <c r="CR10" s="588">
        <v>9100</v>
      </c>
      <c r="CS10" s="589"/>
      <c r="CT10" s="589"/>
      <c r="CU10" s="589"/>
      <c r="CV10" s="589"/>
      <c r="CW10" s="589"/>
      <c r="CX10" s="589"/>
      <c r="CY10" s="590"/>
      <c r="CZ10" s="641">
        <v>0.1</v>
      </c>
      <c r="DA10" s="641"/>
      <c r="DB10" s="641"/>
      <c r="DC10" s="641"/>
      <c r="DD10" s="594" t="s">
        <v>223</v>
      </c>
      <c r="DE10" s="589"/>
      <c r="DF10" s="589"/>
      <c r="DG10" s="589"/>
      <c r="DH10" s="589"/>
      <c r="DI10" s="589"/>
      <c r="DJ10" s="589"/>
      <c r="DK10" s="589"/>
      <c r="DL10" s="589"/>
      <c r="DM10" s="589"/>
      <c r="DN10" s="589"/>
      <c r="DO10" s="589"/>
      <c r="DP10" s="590"/>
      <c r="DQ10" s="594">
        <v>9100</v>
      </c>
      <c r="DR10" s="589"/>
      <c r="DS10" s="589"/>
      <c r="DT10" s="589"/>
      <c r="DU10" s="589"/>
      <c r="DV10" s="589"/>
      <c r="DW10" s="589"/>
      <c r="DX10" s="589"/>
      <c r="DY10" s="589"/>
      <c r="DZ10" s="589"/>
      <c r="EA10" s="589"/>
      <c r="EB10" s="589"/>
      <c r="EC10" s="627"/>
    </row>
    <row r="11" spans="2:143" ht="11.25" customHeight="1" x14ac:dyDescent="0.15">
      <c r="B11" s="585" t="s">
        <v>231</v>
      </c>
      <c r="C11" s="586"/>
      <c r="D11" s="586"/>
      <c r="E11" s="586"/>
      <c r="F11" s="586"/>
      <c r="G11" s="586"/>
      <c r="H11" s="586"/>
      <c r="I11" s="586"/>
      <c r="J11" s="586"/>
      <c r="K11" s="586"/>
      <c r="L11" s="586"/>
      <c r="M11" s="586"/>
      <c r="N11" s="586"/>
      <c r="O11" s="586"/>
      <c r="P11" s="586"/>
      <c r="Q11" s="587"/>
      <c r="R11" s="588" t="s">
        <v>223</v>
      </c>
      <c r="S11" s="589"/>
      <c r="T11" s="589"/>
      <c r="U11" s="589"/>
      <c r="V11" s="589"/>
      <c r="W11" s="589"/>
      <c r="X11" s="589"/>
      <c r="Y11" s="590"/>
      <c r="Z11" s="641" t="s">
        <v>223</v>
      </c>
      <c r="AA11" s="641"/>
      <c r="AB11" s="641"/>
      <c r="AC11" s="641"/>
      <c r="AD11" s="642" t="s">
        <v>223</v>
      </c>
      <c r="AE11" s="642"/>
      <c r="AF11" s="642"/>
      <c r="AG11" s="642"/>
      <c r="AH11" s="642"/>
      <c r="AI11" s="642"/>
      <c r="AJ11" s="642"/>
      <c r="AK11" s="642"/>
      <c r="AL11" s="611" t="s">
        <v>223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70159</v>
      </c>
      <c r="BH11" s="589"/>
      <c r="BI11" s="589"/>
      <c r="BJ11" s="589"/>
      <c r="BK11" s="589"/>
      <c r="BL11" s="589"/>
      <c r="BM11" s="589"/>
      <c r="BN11" s="590"/>
      <c r="BO11" s="641">
        <v>1.8</v>
      </c>
      <c r="BP11" s="641"/>
      <c r="BQ11" s="641"/>
      <c r="BR11" s="641"/>
      <c r="BS11" s="594" t="s">
        <v>223</v>
      </c>
      <c r="BT11" s="589"/>
      <c r="BU11" s="589"/>
      <c r="BV11" s="589"/>
      <c r="BW11" s="589"/>
      <c r="BX11" s="589"/>
      <c r="BY11" s="589"/>
      <c r="BZ11" s="589"/>
      <c r="CA11" s="589"/>
      <c r="CB11" s="627"/>
      <c r="CD11" s="620" t="s">
        <v>233</v>
      </c>
      <c r="CE11" s="621"/>
      <c r="CF11" s="621"/>
      <c r="CG11" s="621"/>
      <c r="CH11" s="621"/>
      <c r="CI11" s="621"/>
      <c r="CJ11" s="621"/>
      <c r="CK11" s="621"/>
      <c r="CL11" s="621"/>
      <c r="CM11" s="621"/>
      <c r="CN11" s="621"/>
      <c r="CO11" s="621"/>
      <c r="CP11" s="621"/>
      <c r="CQ11" s="622"/>
      <c r="CR11" s="588">
        <v>75528</v>
      </c>
      <c r="CS11" s="589"/>
      <c r="CT11" s="589"/>
      <c r="CU11" s="589"/>
      <c r="CV11" s="589"/>
      <c r="CW11" s="589"/>
      <c r="CX11" s="589"/>
      <c r="CY11" s="590"/>
      <c r="CZ11" s="641">
        <v>0.7</v>
      </c>
      <c r="DA11" s="641"/>
      <c r="DB11" s="641"/>
      <c r="DC11" s="641"/>
      <c r="DD11" s="594">
        <v>11388</v>
      </c>
      <c r="DE11" s="589"/>
      <c r="DF11" s="589"/>
      <c r="DG11" s="589"/>
      <c r="DH11" s="589"/>
      <c r="DI11" s="589"/>
      <c r="DJ11" s="589"/>
      <c r="DK11" s="589"/>
      <c r="DL11" s="589"/>
      <c r="DM11" s="589"/>
      <c r="DN11" s="589"/>
      <c r="DO11" s="589"/>
      <c r="DP11" s="590"/>
      <c r="DQ11" s="594">
        <v>48288</v>
      </c>
      <c r="DR11" s="589"/>
      <c r="DS11" s="589"/>
      <c r="DT11" s="589"/>
      <c r="DU11" s="589"/>
      <c r="DV11" s="589"/>
      <c r="DW11" s="589"/>
      <c r="DX11" s="589"/>
      <c r="DY11" s="589"/>
      <c r="DZ11" s="589"/>
      <c r="EA11" s="589"/>
      <c r="EB11" s="589"/>
      <c r="EC11" s="627"/>
    </row>
    <row r="12" spans="2:143" ht="11.25" customHeight="1" x14ac:dyDescent="0.15">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1560863</v>
      </c>
      <c r="BH12" s="589"/>
      <c r="BI12" s="589"/>
      <c r="BJ12" s="589"/>
      <c r="BK12" s="589"/>
      <c r="BL12" s="589"/>
      <c r="BM12" s="589"/>
      <c r="BN12" s="590"/>
      <c r="BO12" s="641">
        <v>40.1</v>
      </c>
      <c r="BP12" s="641"/>
      <c r="BQ12" s="641"/>
      <c r="BR12" s="641"/>
      <c r="BS12" s="594" t="s">
        <v>223</v>
      </c>
      <c r="BT12" s="589"/>
      <c r="BU12" s="589"/>
      <c r="BV12" s="589"/>
      <c r="BW12" s="589"/>
      <c r="BX12" s="589"/>
      <c r="BY12" s="589"/>
      <c r="BZ12" s="589"/>
      <c r="CA12" s="589"/>
      <c r="CB12" s="627"/>
      <c r="CD12" s="620" t="s">
        <v>236</v>
      </c>
      <c r="CE12" s="621"/>
      <c r="CF12" s="621"/>
      <c r="CG12" s="621"/>
      <c r="CH12" s="621"/>
      <c r="CI12" s="621"/>
      <c r="CJ12" s="621"/>
      <c r="CK12" s="621"/>
      <c r="CL12" s="621"/>
      <c r="CM12" s="621"/>
      <c r="CN12" s="621"/>
      <c r="CO12" s="621"/>
      <c r="CP12" s="621"/>
      <c r="CQ12" s="622"/>
      <c r="CR12" s="588">
        <v>96461</v>
      </c>
      <c r="CS12" s="589"/>
      <c r="CT12" s="589"/>
      <c r="CU12" s="589"/>
      <c r="CV12" s="589"/>
      <c r="CW12" s="589"/>
      <c r="CX12" s="589"/>
      <c r="CY12" s="590"/>
      <c r="CZ12" s="641">
        <v>0.9</v>
      </c>
      <c r="DA12" s="641"/>
      <c r="DB12" s="641"/>
      <c r="DC12" s="641"/>
      <c r="DD12" s="594">
        <v>5487</v>
      </c>
      <c r="DE12" s="589"/>
      <c r="DF12" s="589"/>
      <c r="DG12" s="589"/>
      <c r="DH12" s="589"/>
      <c r="DI12" s="589"/>
      <c r="DJ12" s="589"/>
      <c r="DK12" s="589"/>
      <c r="DL12" s="589"/>
      <c r="DM12" s="589"/>
      <c r="DN12" s="589"/>
      <c r="DO12" s="589"/>
      <c r="DP12" s="590"/>
      <c r="DQ12" s="594">
        <v>65750</v>
      </c>
      <c r="DR12" s="589"/>
      <c r="DS12" s="589"/>
      <c r="DT12" s="589"/>
      <c r="DU12" s="589"/>
      <c r="DV12" s="589"/>
      <c r="DW12" s="589"/>
      <c r="DX12" s="589"/>
      <c r="DY12" s="589"/>
      <c r="DZ12" s="589"/>
      <c r="EA12" s="589"/>
      <c r="EB12" s="589"/>
      <c r="EC12" s="627"/>
    </row>
    <row r="13" spans="2:143" ht="11.25" customHeight="1" x14ac:dyDescent="0.15">
      <c r="B13" s="585" t="s">
        <v>237</v>
      </c>
      <c r="C13" s="586"/>
      <c r="D13" s="586"/>
      <c r="E13" s="586"/>
      <c r="F13" s="586"/>
      <c r="G13" s="586"/>
      <c r="H13" s="586"/>
      <c r="I13" s="586"/>
      <c r="J13" s="586"/>
      <c r="K13" s="586"/>
      <c r="L13" s="586"/>
      <c r="M13" s="586"/>
      <c r="N13" s="586"/>
      <c r="O13" s="586"/>
      <c r="P13" s="586"/>
      <c r="Q13" s="587"/>
      <c r="R13" s="588">
        <v>10791</v>
      </c>
      <c r="S13" s="589"/>
      <c r="T13" s="589"/>
      <c r="U13" s="589"/>
      <c r="V13" s="589"/>
      <c r="W13" s="589"/>
      <c r="X13" s="589"/>
      <c r="Y13" s="590"/>
      <c r="Z13" s="641">
        <v>0.1</v>
      </c>
      <c r="AA13" s="641"/>
      <c r="AB13" s="641"/>
      <c r="AC13" s="641"/>
      <c r="AD13" s="642">
        <v>10791</v>
      </c>
      <c r="AE13" s="642"/>
      <c r="AF13" s="642"/>
      <c r="AG13" s="642"/>
      <c r="AH13" s="642"/>
      <c r="AI13" s="642"/>
      <c r="AJ13" s="642"/>
      <c r="AK13" s="642"/>
      <c r="AL13" s="611">
        <v>0.2</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1560854</v>
      </c>
      <c r="BH13" s="589"/>
      <c r="BI13" s="589"/>
      <c r="BJ13" s="589"/>
      <c r="BK13" s="589"/>
      <c r="BL13" s="589"/>
      <c r="BM13" s="589"/>
      <c r="BN13" s="590"/>
      <c r="BO13" s="641">
        <v>40.1</v>
      </c>
      <c r="BP13" s="641"/>
      <c r="BQ13" s="641"/>
      <c r="BR13" s="641"/>
      <c r="BS13" s="594" t="s">
        <v>223</v>
      </c>
      <c r="BT13" s="589"/>
      <c r="BU13" s="589"/>
      <c r="BV13" s="589"/>
      <c r="BW13" s="589"/>
      <c r="BX13" s="589"/>
      <c r="BY13" s="589"/>
      <c r="BZ13" s="589"/>
      <c r="CA13" s="589"/>
      <c r="CB13" s="627"/>
      <c r="CD13" s="620" t="s">
        <v>239</v>
      </c>
      <c r="CE13" s="621"/>
      <c r="CF13" s="621"/>
      <c r="CG13" s="621"/>
      <c r="CH13" s="621"/>
      <c r="CI13" s="621"/>
      <c r="CJ13" s="621"/>
      <c r="CK13" s="621"/>
      <c r="CL13" s="621"/>
      <c r="CM13" s="621"/>
      <c r="CN13" s="621"/>
      <c r="CO13" s="621"/>
      <c r="CP13" s="621"/>
      <c r="CQ13" s="622"/>
      <c r="CR13" s="588">
        <v>817527</v>
      </c>
      <c r="CS13" s="589"/>
      <c r="CT13" s="589"/>
      <c r="CU13" s="589"/>
      <c r="CV13" s="589"/>
      <c r="CW13" s="589"/>
      <c r="CX13" s="589"/>
      <c r="CY13" s="590"/>
      <c r="CZ13" s="641">
        <v>8</v>
      </c>
      <c r="DA13" s="641"/>
      <c r="DB13" s="641"/>
      <c r="DC13" s="641"/>
      <c r="DD13" s="594">
        <v>199216</v>
      </c>
      <c r="DE13" s="589"/>
      <c r="DF13" s="589"/>
      <c r="DG13" s="589"/>
      <c r="DH13" s="589"/>
      <c r="DI13" s="589"/>
      <c r="DJ13" s="589"/>
      <c r="DK13" s="589"/>
      <c r="DL13" s="589"/>
      <c r="DM13" s="589"/>
      <c r="DN13" s="589"/>
      <c r="DO13" s="589"/>
      <c r="DP13" s="590"/>
      <c r="DQ13" s="594">
        <v>655847</v>
      </c>
      <c r="DR13" s="589"/>
      <c r="DS13" s="589"/>
      <c r="DT13" s="589"/>
      <c r="DU13" s="589"/>
      <c r="DV13" s="589"/>
      <c r="DW13" s="589"/>
      <c r="DX13" s="589"/>
      <c r="DY13" s="589"/>
      <c r="DZ13" s="589"/>
      <c r="EA13" s="589"/>
      <c r="EB13" s="589"/>
      <c r="EC13" s="627"/>
    </row>
    <row r="14" spans="2:143" ht="11.25" customHeight="1" x14ac:dyDescent="0.15">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56931</v>
      </c>
      <c r="BH14" s="589"/>
      <c r="BI14" s="589"/>
      <c r="BJ14" s="589"/>
      <c r="BK14" s="589"/>
      <c r="BL14" s="589"/>
      <c r="BM14" s="589"/>
      <c r="BN14" s="590"/>
      <c r="BO14" s="641">
        <v>1.5</v>
      </c>
      <c r="BP14" s="641"/>
      <c r="BQ14" s="641"/>
      <c r="BR14" s="641"/>
      <c r="BS14" s="594" t="s">
        <v>223</v>
      </c>
      <c r="BT14" s="589"/>
      <c r="BU14" s="589"/>
      <c r="BV14" s="589"/>
      <c r="BW14" s="589"/>
      <c r="BX14" s="589"/>
      <c r="BY14" s="589"/>
      <c r="BZ14" s="589"/>
      <c r="CA14" s="589"/>
      <c r="CB14" s="627"/>
      <c r="CD14" s="620" t="s">
        <v>242</v>
      </c>
      <c r="CE14" s="621"/>
      <c r="CF14" s="621"/>
      <c r="CG14" s="621"/>
      <c r="CH14" s="621"/>
      <c r="CI14" s="621"/>
      <c r="CJ14" s="621"/>
      <c r="CK14" s="621"/>
      <c r="CL14" s="621"/>
      <c r="CM14" s="621"/>
      <c r="CN14" s="621"/>
      <c r="CO14" s="621"/>
      <c r="CP14" s="621"/>
      <c r="CQ14" s="622"/>
      <c r="CR14" s="588">
        <v>507499</v>
      </c>
      <c r="CS14" s="589"/>
      <c r="CT14" s="589"/>
      <c r="CU14" s="589"/>
      <c r="CV14" s="589"/>
      <c r="CW14" s="589"/>
      <c r="CX14" s="589"/>
      <c r="CY14" s="590"/>
      <c r="CZ14" s="641">
        <v>5</v>
      </c>
      <c r="DA14" s="641"/>
      <c r="DB14" s="641"/>
      <c r="DC14" s="641"/>
      <c r="DD14" s="594">
        <v>520</v>
      </c>
      <c r="DE14" s="589"/>
      <c r="DF14" s="589"/>
      <c r="DG14" s="589"/>
      <c r="DH14" s="589"/>
      <c r="DI14" s="589"/>
      <c r="DJ14" s="589"/>
      <c r="DK14" s="589"/>
      <c r="DL14" s="589"/>
      <c r="DM14" s="589"/>
      <c r="DN14" s="589"/>
      <c r="DO14" s="589"/>
      <c r="DP14" s="590"/>
      <c r="DQ14" s="594">
        <v>501392</v>
      </c>
      <c r="DR14" s="589"/>
      <c r="DS14" s="589"/>
      <c r="DT14" s="589"/>
      <c r="DU14" s="589"/>
      <c r="DV14" s="589"/>
      <c r="DW14" s="589"/>
      <c r="DX14" s="589"/>
      <c r="DY14" s="589"/>
      <c r="DZ14" s="589"/>
      <c r="EA14" s="589"/>
      <c r="EB14" s="589"/>
      <c r="EC14" s="627"/>
    </row>
    <row r="15" spans="2:143" ht="11.25" customHeight="1" x14ac:dyDescent="0.15">
      <c r="B15" s="585" t="s">
        <v>243</v>
      </c>
      <c r="C15" s="586"/>
      <c r="D15" s="586"/>
      <c r="E15" s="586"/>
      <c r="F15" s="586"/>
      <c r="G15" s="586"/>
      <c r="H15" s="586"/>
      <c r="I15" s="586"/>
      <c r="J15" s="586"/>
      <c r="K15" s="586"/>
      <c r="L15" s="586"/>
      <c r="M15" s="586"/>
      <c r="N15" s="586"/>
      <c r="O15" s="586"/>
      <c r="P15" s="586"/>
      <c r="Q15" s="587"/>
      <c r="R15" s="588">
        <v>29322</v>
      </c>
      <c r="S15" s="589"/>
      <c r="T15" s="589"/>
      <c r="U15" s="589"/>
      <c r="V15" s="589"/>
      <c r="W15" s="589"/>
      <c r="X15" s="589"/>
      <c r="Y15" s="590"/>
      <c r="Z15" s="641">
        <v>0.3</v>
      </c>
      <c r="AA15" s="641"/>
      <c r="AB15" s="641"/>
      <c r="AC15" s="641"/>
      <c r="AD15" s="642">
        <v>29322</v>
      </c>
      <c r="AE15" s="642"/>
      <c r="AF15" s="642"/>
      <c r="AG15" s="642"/>
      <c r="AH15" s="642"/>
      <c r="AI15" s="642"/>
      <c r="AJ15" s="642"/>
      <c r="AK15" s="642"/>
      <c r="AL15" s="611">
        <v>0.4</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175301</v>
      </c>
      <c r="BH15" s="589"/>
      <c r="BI15" s="589"/>
      <c r="BJ15" s="589"/>
      <c r="BK15" s="589"/>
      <c r="BL15" s="589"/>
      <c r="BM15" s="589"/>
      <c r="BN15" s="590"/>
      <c r="BO15" s="641">
        <v>4.5</v>
      </c>
      <c r="BP15" s="641"/>
      <c r="BQ15" s="641"/>
      <c r="BR15" s="641"/>
      <c r="BS15" s="594" t="s">
        <v>223</v>
      </c>
      <c r="BT15" s="589"/>
      <c r="BU15" s="589"/>
      <c r="BV15" s="589"/>
      <c r="BW15" s="589"/>
      <c r="BX15" s="589"/>
      <c r="BY15" s="589"/>
      <c r="BZ15" s="589"/>
      <c r="CA15" s="589"/>
      <c r="CB15" s="627"/>
      <c r="CD15" s="620" t="s">
        <v>245</v>
      </c>
      <c r="CE15" s="621"/>
      <c r="CF15" s="621"/>
      <c r="CG15" s="621"/>
      <c r="CH15" s="621"/>
      <c r="CI15" s="621"/>
      <c r="CJ15" s="621"/>
      <c r="CK15" s="621"/>
      <c r="CL15" s="621"/>
      <c r="CM15" s="621"/>
      <c r="CN15" s="621"/>
      <c r="CO15" s="621"/>
      <c r="CP15" s="621"/>
      <c r="CQ15" s="622"/>
      <c r="CR15" s="588">
        <v>1163316</v>
      </c>
      <c r="CS15" s="589"/>
      <c r="CT15" s="589"/>
      <c r="CU15" s="589"/>
      <c r="CV15" s="589"/>
      <c r="CW15" s="589"/>
      <c r="CX15" s="589"/>
      <c r="CY15" s="590"/>
      <c r="CZ15" s="641">
        <v>11.4</v>
      </c>
      <c r="DA15" s="641"/>
      <c r="DB15" s="641"/>
      <c r="DC15" s="641"/>
      <c r="DD15" s="594">
        <v>80414</v>
      </c>
      <c r="DE15" s="589"/>
      <c r="DF15" s="589"/>
      <c r="DG15" s="589"/>
      <c r="DH15" s="589"/>
      <c r="DI15" s="589"/>
      <c r="DJ15" s="589"/>
      <c r="DK15" s="589"/>
      <c r="DL15" s="589"/>
      <c r="DM15" s="589"/>
      <c r="DN15" s="589"/>
      <c r="DO15" s="589"/>
      <c r="DP15" s="590"/>
      <c r="DQ15" s="594">
        <v>978495</v>
      </c>
      <c r="DR15" s="589"/>
      <c r="DS15" s="589"/>
      <c r="DT15" s="589"/>
      <c r="DU15" s="589"/>
      <c r="DV15" s="589"/>
      <c r="DW15" s="589"/>
      <c r="DX15" s="589"/>
      <c r="DY15" s="589"/>
      <c r="DZ15" s="589"/>
      <c r="EA15" s="589"/>
      <c r="EB15" s="589"/>
      <c r="EC15" s="627"/>
    </row>
    <row r="16" spans="2:143" ht="11.25" customHeight="1" x14ac:dyDescent="0.15">
      <c r="B16" s="585" t="s">
        <v>246</v>
      </c>
      <c r="C16" s="586"/>
      <c r="D16" s="586"/>
      <c r="E16" s="586"/>
      <c r="F16" s="586"/>
      <c r="G16" s="586"/>
      <c r="H16" s="586"/>
      <c r="I16" s="586"/>
      <c r="J16" s="586"/>
      <c r="K16" s="586"/>
      <c r="L16" s="586"/>
      <c r="M16" s="586"/>
      <c r="N16" s="586"/>
      <c r="O16" s="586"/>
      <c r="P16" s="586"/>
      <c r="Q16" s="587"/>
      <c r="R16" s="588">
        <v>2639217</v>
      </c>
      <c r="S16" s="589"/>
      <c r="T16" s="589"/>
      <c r="U16" s="589"/>
      <c r="V16" s="589"/>
      <c r="W16" s="589"/>
      <c r="X16" s="589"/>
      <c r="Y16" s="590"/>
      <c r="Z16" s="641">
        <v>24.4</v>
      </c>
      <c r="AA16" s="641"/>
      <c r="AB16" s="641"/>
      <c r="AC16" s="641"/>
      <c r="AD16" s="642">
        <v>2323424</v>
      </c>
      <c r="AE16" s="642"/>
      <c r="AF16" s="642"/>
      <c r="AG16" s="642"/>
      <c r="AH16" s="642"/>
      <c r="AI16" s="642"/>
      <c r="AJ16" s="642"/>
      <c r="AK16" s="642"/>
      <c r="AL16" s="611">
        <v>34.1</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7"/>
      <c r="CD16" s="620" t="s">
        <v>248</v>
      </c>
      <c r="CE16" s="621"/>
      <c r="CF16" s="621"/>
      <c r="CG16" s="621"/>
      <c r="CH16" s="621"/>
      <c r="CI16" s="621"/>
      <c r="CJ16" s="621"/>
      <c r="CK16" s="621"/>
      <c r="CL16" s="621"/>
      <c r="CM16" s="621"/>
      <c r="CN16" s="621"/>
      <c r="CO16" s="621"/>
      <c r="CP16" s="621"/>
      <c r="CQ16" s="622"/>
      <c r="CR16" s="588" t="s">
        <v>223</v>
      </c>
      <c r="CS16" s="589"/>
      <c r="CT16" s="589"/>
      <c r="CU16" s="589"/>
      <c r="CV16" s="589"/>
      <c r="CW16" s="589"/>
      <c r="CX16" s="589"/>
      <c r="CY16" s="590"/>
      <c r="CZ16" s="641" t="s">
        <v>223</v>
      </c>
      <c r="DA16" s="641"/>
      <c r="DB16" s="641"/>
      <c r="DC16" s="641"/>
      <c r="DD16" s="594" t="s">
        <v>223</v>
      </c>
      <c r="DE16" s="589"/>
      <c r="DF16" s="589"/>
      <c r="DG16" s="589"/>
      <c r="DH16" s="589"/>
      <c r="DI16" s="589"/>
      <c r="DJ16" s="589"/>
      <c r="DK16" s="589"/>
      <c r="DL16" s="589"/>
      <c r="DM16" s="589"/>
      <c r="DN16" s="589"/>
      <c r="DO16" s="589"/>
      <c r="DP16" s="590"/>
      <c r="DQ16" s="594" t="s">
        <v>223</v>
      </c>
      <c r="DR16" s="589"/>
      <c r="DS16" s="589"/>
      <c r="DT16" s="589"/>
      <c r="DU16" s="589"/>
      <c r="DV16" s="589"/>
      <c r="DW16" s="589"/>
      <c r="DX16" s="589"/>
      <c r="DY16" s="589"/>
      <c r="DZ16" s="589"/>
      <c r="EA16" s="589"/>
      <c r="EB16" s="589"/>
      <c r="EC16" s="627"/>
    </row>
    <row r="17" spans="2:133" ht="11.25" customHeight="1" x14ac:dyDescent="0.15">
      <c r="B17" s="585" t="s">
        <v>249</v>
      </c>
      <c r="C17" s="586"/>
      <c r="D17" s="586"/>
      <c r="E17" s="586"/>
      <c r="F17" s="586"/>
      <c r="G17" s="586"/>
      <c r="H17" s="586"/>
      <c r="I17" s="586"/>
      <c r="J17" s="586"/>
      <c r="K17" s="586"/>
      <c r="L17" s="586"/>
      <c r="M17" s="586"/>
      <c r="N17" s="586"/>
      <c r="O17" s="586"/>
      <c r="P17" s="586"/>
      <c r="Q17" s="587"/>
      <c r="R17" s="588">
        <v>2323424</v>
      </c>
      <c r="S17" s="589"/>
      <c r="T17" s="589"/>
      <c r="U17" s="589"/>
      <c r="V17" s="589"/>
      <c r="W17" s="589"/>
      <c r="X17" s="589"/>
      <c r="Y17" s="590"/>
      <c r="Z17" s="641">
        <v>21.5</v>
      </c>
      <c r="AA17" s="641"/>
      <c r="AB17" s="641"/>
      <c r="AC17" s="641"/>
      <c r="AD17" s="642">
        <v>2323424</v>
      </c>
      <c r="AE17" s="642"/>
      <c r="AF17" s="642"/>
      <c r="AG17" s="642"/>
      <c r="AH17" s="642"/>
      <c r="AI17" s="642"/>
      <c r="AJ17" s="642"/>
      <c r="AK17" s="642"/>
      <c r="AL17" s="611">
        <v>34.1</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7"/>
      <c r="CD17" s="620" t="s">
        <v>251</v>
      </c>
      <c r="CE17" s="621"/>
      <c r="CF17" s="621"/>
      <c r="CG17" s="621"/>
      <c r="CH17" s="621"/>
      <c r="CI17" s="621"/>
      <c r="CJ17" s="621"/>
      <c r="CK17" s="621"/>
      <c r="CL17" s="621"/>
      <c r="CM17" s="621"/>
      <c r="CN17" s="621"/>
      <c r="CO17" s="621"/>
      <c r="CP17" s="621"/>
      <c r="CQ17" s="622"/>
      <c r="CR17" s="588">
        <v>1417732</v>
      </c>
      <c r="CS17" s="589"/>
      <c r="CT17" s="589"/>
      <c r="CU17" s="589"/>
      <c r="CV17" s="589"/>
      <c r="CW17" s="589"/>
      <c r="CX17" s="589"/>
      <c r="CY17" s="590"/>
      <c r="CZ17" s="641">
        <v>13.9</v>
      </c>
      <c r="DA17" s="641"/>
      <c r="DB17" s="641"/>
      <c r="DC17" s="641"/>
      <c r="DD17" s="594" t="s">
        <v>223</v>
      </c>
      <c r="DE17" s="589"/>
      <c r="DF17" s="589"/>
      <c r="DG17" s="589"/>
      <c r="DH17" s="589"/>
      <c r="DI17" s="589"/>
      <c r="DJ17" s="589"/>
      <c r="DK17" s="589"/>
      <c r="DL17" s="589"/>
      <c r="DM17" s="589"/>
      <c r="DN17" s="589"/>
      <c r="DO17" s="589"/>
      <c r="DP17" s="590"/>
      <c r="DQ17" s="594">
        <v>1416652</v>
      </c>
      <c r="DR17" s="589"/>
      <c r="DS17" s="589"/>
      <c r="DT17" s="589"/>
      <c r="DU17" s="589"/>
      <c r="DV17" s="589"/>
      <c r="DW17" s="589"/>
      <c r="DX17" s="589"/>
      <c r="DY17" s="589"/>
      <c r="DZ17" s="589"/>
      <c r="EA17" s="589"/>
      <c r="EB17" s="589"/>
      <c r="EC17" s="627"/>
    </row>
    <row r="18" spans="2:133" ht="11.25" customHeight="1" x14ac:dyDescent="0.15">
      <c r="B18" s="585" t="s">
        <v>252</v>
      </c>
      <c r="C18" s="586"/>
      <c r="D18" s="586"/>
      <c r="E18" s="586"/>
      <c r="F18" s="586"/>
      <c r="G18" s="586"/>
      <c r="H18" s="586"/>
      <c r="I18" s="586"/>
      <c r="J18" s="586"/>
      <c r="K18" s="586"/>
      <c r="L18" s="586"/>
      <c r="M18" s="586"/>
      <c r="N18" s="586"/>
      <c r="O18" s="586"/>
      <c r="P18" s="586"/>
      <c r="Q18" s="587"/>
      <c r="R18" s="588">
        <v>315793</v>
      </c>
      <c r="S18" s="589"/>
      <c r="T18" s="589"/>
      <c r="U18" s="589"/>
      <c r="V18" s="589"/>
      <c r="W18" s="589"/>
      <c r="X18" s="589"/>
      <c r="Y18" s="590"/>
      <c r="Z18" s="641">
        <v>2.9</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7"/>
      <c r="CD18" s="620" t="s">
        <v>254</v>
      </c>
      <c r="CE18" s="621"/>
      <c r="CF18" s="621"/>
      <c r="CG18" s="621"/>
      <c r="CH18" s="621"/>
      <c r="CI18" s="621"/>
      <c r="CJ18" s="621"/>
      <c r="CK18" s="621"/>
      <c r="CL18" s="621"/>
      <c r="CM18" s="621"/>
      <c r="CN18" s="621"/>
      <c r="CO18" s="621"/>
      <c r="CP18" s="621"/>
      <c r="CQ18" s="622"/>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7"/>
    </row>
    <row r="19" spans="2:133" ht="11.25" customHeight="1" x14ac:dyDescent="0.15">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7"/>
      <c r="CD19" s="620" t="s">
        <v>257</v>
      </c>
      <c r="CE19" s="621"/>
      <c r="CF19" s="621"/>
      <c r="CG19" s="621"/>
      <c r="CH19" s="621"/>
      <c r="CI19" s="621"/>
      <c r="CJ19" s="621"/>
      <c r="CK19" s="621"/>
      <c r="CL19" s="621"/>
      <c r="CM19" s="621"/>
      <c r="CN19" s="621"/>
      <c r="CO19" s="621"/>
      <c r="CP19" s="621"/>
      <c r="CQ19" s="622"/>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7"/>
    </row>
    <row r="20" spans="2:133" ht="11.25" customHeight="1" x14ac:dyDescent="0.15">
      <c r="B20" s="585" t="s">
        <v>258</v>
      </c>
      <c r="C20" s="586"/>
      <c r="D20" s="586"/>
      <c r="E20" s="586"/>
      <c r="F20" s="586"/>
      <c r="G20" s="586"/>
      <c r="H20" s="586"/>
      <c r="I20" s="586"/>
      <c r="J20" s="586"/>
      <c r="K20" s="586"/>
      <c r="L20" s="586"/>
      <c r="M20" s="586"/>
      <c r="N20" s="586"/>
      <c r="O20" s="586"/>
      <c r="P20" s="586"/>
      <c r="Q20" s="587"/>
      <c r="R20" s="588">
        <v>7064484</v>
      </c>
      <c r="S20" s="589"/>
      <c r="T20" s="589"/>
      <c r="U20" s="589"/>
      <c r="V20" s="589"/>
      <c r="W20" s="589"/>
      <c r="X20" s="589"/>
      <c r="Y20" s="590"/>
      <c r="Z20" s="641">
        <v>65.2</v>
      </c>
      <c r="AA20" s="641"/>
      <c r="AB20" s="641"/>
      <c r="AC20" s="641"/>
      <c r="AD20" s="642">
        <v>6748691</v>
      </c>
      <c r="AE20" s="642"/>
      <c r="AF20" s="642"/>
      <c r="AG20" s="642"/>
      <c r="AH20" s="642"/>
      <c r="AI20" s="642"/>
      <c r="AJ20" s="642"/>
      <c r="AK20" s="642"/>
      <c r="AL20" s="611">
        <v>99.1</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7"/>
      <c r="CD20" s="620" t="s">
        <v>260</v>
      </c>
      <c r="CE20" s="621"/>
      <c r="CF20" s="621"/>
      <c r="CG20" s="621"/>
      <c r="CH20" s="621"/>
      <c r="CI20" s="621"/>
      <c r="CJ20" s="621"/>
      <c r="CK20" s="621"/>
      <c r="CL20" s="621"/>
      <c r="CM20" s="621"/>
      <c r="CN20" s="621"/>
      <c r="CO20" s="621"/>
      <c r="CP20" s="621"/>
      <c r="CQ20" s="622"/>
      <c r="CR20" s="588">
        <v>10209025</v>
      </c>
      <c r="CS20" s="589"/>
      <c r="CT20" s="589"/>
      <c r="CU20" s="589"/>
      <c r="CV20" s="589"/>
      <c r="CW20" s="589"/>
      <c r="CX20" s="589"/>
      <c r="CY20" s="590"/>
      <c r="CZ20" s="641">
        <v>100</v>
      </c>
      <c r="DA20" s="641"/>
      <c r="DB20" s="641"/>
      <c r="DC20" s="641"/>
      <c r="DD20" s="594">
        <v>442639</v>
      </c>
      <c r="DE20" s="589"/>
      <c r="DF20" s="589"/>
      <c r="DG20" s="589"/>
      <c r="DH20" s="589"/>
      <c r="DI20" s="589"/>
      <c r="DJ20" s="589"/>
      <c r="DK20" s="589"/>
      <c r="DL20" s="589"/>
      <c r="DM20" s="589"/>
      <c r="DN20" s="589"/>
      <c r="DO20" s="589"/>
      <c r="DP20" s="590"/>
      <c r="DQ20" s="594">
        <v>7771599</v>
      </c>
      <c r="DR20" s="589"/>
      <c r="DS20" s="589"/>
      <c r="DT20" s="589"/>
      <c r="DU20" s="589"/>
      <c r="DV20" s="589"/>
      <c r="DW20" s="589"/>
      <c r="DX20" s="589"/>
      <c r="DY20" s="589"/>
      <c r="DZ20" s="589"/>
      <c r="EA20" s="589"/>
      <c r="EB20" s="589"/>
      <c r="EC20" s="627"/>
    </row>
    <row r="21" spans="2:133" ht="11.25" customHeight="1" x14ac:dyDescent="0.15">
      <c r="B21" s="585" t="s">
        <v>261</v>
      </c>
      <c r="C21" s="586"/>
      <c r="D21" s="586"/>
      <c r="E21" s="586"/>
      <c r="F21" s="586"/>
      <c r="G21" s="586"/>
      <c r="H21" s="586"/>
      <c r="I21" s="586"/>
      <c r="J21" s="586"/>
      <c r="K21" s="586"/>
      <c r="L21" s="586"/>
      <c r="M21" s="586"/>
      <c r="N21" s="586"/>
      <c r="O21" s="586"/>
      <c r="P21" s="586"/>
      <c r="Q21" s="587"/>
      <c r="R21" s="588">
        <v>4432</v>
      </c>
      <c r="S21" s="589"/>
      <c r="T21" s="589"/>
      <c r="U21" s="589"/>
      <c r="V21" s="589"/>
      <c r="W21" s="589"/>
      <c r="X21" s="589"/>
      <c r="Y21" s="590"/>
      <c r="Z21" s="641">
        <v>0</v>
      </c>
      <c r="AA21" s="641"/>
      <c r="AB21" s="641"/>
      <c r="AC21" s="641"/>
      <c r="AD21" s="642">
        <v>4432</v>
      </c>
      <c r="AE21" s="642"/>
      <c r="AF21" s="642"/>
      <c r="AG21" s="642"/>
      <c r="AH21" s="642"/>
      <c r="AI21" s="642"/>
      <c r="AJ21" s="642"/>
      <c r="AK21" s="642"/>
      <c r="AL21" s="611">
        <v>0.1</v>
      </c>
      <c r="AM21" s="643"/>
      <c r="AN21" s="643"/>
      <c r="AO21" s="644"/>
      <c r="AP21" s="682" t="s">
        <v>262</v>
      </c>
      <c r="AQ21" s="689"/>
      <c r="AR21" s="689"/>
      <c r="AS21" s="689"/>
      <c r="AT21" s="689"/>
      <c r="AU21" s="689"/>
      <c r="AV21" s="689"/>
      <c r="AW21" s="689"/>
      <c r="AX21" s="689"/>
      <c r="AY21" s="689"/>
      <c r="AZ21" s="689"/>
      <c r="BA21" s="689"/>
      <c r="BB21" s="689"/>
      <c r="BC21" s="689"/>
      <c r="BD21" s="689"/>
      <c r="BE21" s="689"/>
      <c r="BF21" s="684"/>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7"/>
      <c r="CD21" s="614"/>
      <c r="CE21" s="615"/>
      <c r="CF21" s="615"/>
      <c r="CG21" s="615"/>
      <c r="CH21" s="615"/>
      <c r="CI21" s="615"/>
      <c r="CJ21" s="615"/>
      <c r="CK21" s="615"/>
      <c r="CL21" s="615"/>
      <c r="CM21" s="615"/>
      <c r="CN21" s="615"/>
      <c r="CO21" s="615"/>
      <c r="CP21" s="615"/>
      <c r="CQ21" s="616"/>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7"/>
    </row>
    <row r="22" spans="2:133" ht="11.25" customHeight="1" x14ac:dyDescent="0.15">
      <c r="B22" s="585" t="s">
        <v>263</v>
      </c>
      <c r="C22" s="586"/>
      <c r="D22" s="586"/>
      <c r="E22" s="586"/>
      <c r="F22" s="586"/>
      <c r="G22" s="586"/>
      <c r="H22" s="586"/>
      <c r="I22" s="586"/>
      <c r="J22" s="586"/>
      <c r="K22" s="586"/>
      <c r="L22" s="586"/>
      <c r="M22" s="586"/>
      <c r="N22" s="586"/>
      <c r="O22" s="586"/>
      <c r="P22" s="586"/>
      <c r="Q22" s="587"/>
      <c r="R22" s="588">
        <v>174725</v>
      </c>
      <c r="S22" s="589"/>
      <c r="T22" s="589"/>
      <c r="U22" s="589"/>
      <c r="V22" s="589"/>
      <c r="W22" s="589"/>
      <c r="X22" s="589"/>
      <c r="Y22" s="590"/>
      <c r="Z22" s="641">
        <v>1.6</v>
      </c>
      <c r="AA22" s="641"/>
      <c r="AB22" s="641"/>
      <c r="AC22" s="641"/>
      <c r="AD22" s="642">
        <v>1072</v>
      </c>
      <c r="AE22" s="642"/>
      <c r="AF22" s="642"/>
      <c r="AG22" s="642"/>
      <c r="AH22" s="642"/>
      <c r="AI22" s="642"/>
      <c r="AJ22" s="642"/>
      <c r="AK22" s="642"/>
      <c r="AL22" s="611">
        <v>0</v>
      </c>
      <c r="AM22" s="643"/>
      <c r="AN22" s="643"/>
      <c r="AO22" s="644"/>
      <c r="AP22" s="682" t="s">
        <v>264</v>
      </c>
      <c r="AQ22" s="689"/>
      <c r="AR22" s="689"/>
      <c r="AS22" s="689"/>
      <c r="AT22" s="689"/>
      <c r="AU22" s="689"/>
      <c r="AV22" s="689"/>
      <c r="AW22" s="689"/>
      <c r="AX22" s="689"/>
      <c r="AY22" s="689"/>
      <c r="AZ22" s="689"/>
      <c r="BA22" s="689"/>
      <c r="BB22" s="689"/>
      <c r="BC22" s="689"/>
      <c r="BD22" s="689"/>
      <c r="BE22" s="689"/>
      <c r="BF22" s="684"/>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7"/>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266</v>
      </c>
      <c r="C23" s="586"/>
      <c r="D23" s="586"/>
      <c r="E23" s="586"/>
      <c r="F23" s="586"/>
      <c r="G23" s="586"/>
      <c r="H23" s="586"/>
      <c r="I23" s="586"/>
      <c r="J23" s="586"/>
      <c r="K23" s="586"/>
      <c r="L23" s="586"/>
      <c r="M23" s="586"/>
      <c r="N23" s="586"/>
      <c r="O23" s="586"/>
      <c r="P23" s="586"/>
      <c r="Q23" s="587"/>
      <c r="R23" s="588">
        <v>279333</v>
      </c>
      <c r="S23" s="589"/>
      <c r="T23" s="589"/>
      <c r="U23" s="589"/>
      <c r="V23" s="589"/>
      <c r="W23" s="589"/>
      <c r="X23" s="589"/>
      <c r="Y23" s="590"/>
      <c r="Z23" s="641">
        <v>2.6</v>
      </c>
      <c r="AA23" s="641"/>
      <c r="AB23" s="641"/>
      <c r="AC23" s="641"/>
      <c r="AD23" s="642">
        <v>47744</v>
      </c>
      <c r="AE23" s="642"/>
      <c r="AF23" s="642"/>
      <c r="AG23" s="642"/>
      <c r="AH23" s="642"/>
      <c r="AI23" s="642"/>
      <c r="AJ23" s="642"/>
      <c r="AK23" s="642"/>
      <c r="AL23" s="611">
        <v>0.7</v>
      </c>
      <c r="AM23" s="643"/>
      <c r="AN23" s="643"/>
      <c r="AO23" s="644"/>
      <c r="AP23" s="682" t="s">
        <v>267</v>
      </c>
      <c r="AQ23" s="689"/>
      <c r="AR23" s="689"/>
      <c r="AS23" s="689"/>
      <c r="AT23" s="689"/>
      <c r="AU23" s="689"/>
      <c r="AV23" s="689"/>
      <c r="AW23" s="689"/>
      <c r="AX23" s="689"/>
      <c r="AY23" s="689"/>
      <c r="AZ23" s="689"/>
      <c r="BA23" s="689"/>
      <c r="BB23" s="689"/>
      <c r="BC23" s="689"/>
      <c r="BD23" s="689"/>
      <c r="BE23" s="689"/>
      <c r="BF23" s="684"/>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7"/>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x14ac:dyDescent="0.15">
      <c r="B24" s="585" t="s">
        <v>273</v>
      </c>
      <c r="C24" s="586"/>
      <c r="D24" s="586"/>
      <c r="E24" s="586"/>
      <c r="F24" s="586"/>
      <c r="G24" s="586"/>
      <c r="H24" s="586"/>
      <c r="I24" s="586"/>
      <c r="J24" s="586"/>
      <c r="K24" s="586"/>
      <c r="L24" s="586"/>
      <c r="M24" s="586"/>
      <c r="N24" s="586"/>
      <c r="O24" s="586"/>
      <c r="P24" s="586"/>
      <c r="Q24" s="587"/>
      <c r="R24" s="588">
        <v>79416</v>
      </c>
      <c r="S24" s="589"/>
      <c r="T24" s="589"/>
      <c r="U24" s="589"/>
      <c r="V24" s="589"/>
      <c r="W24" s="589"/>
      <c r="X24" s="589"/>
      <c r="Y24" s="590"/>
      <c r="Z24" s="641">
        <v>0.7</v>
      </c>
      <c r="AA24" s="641"/>
      <c r="AB24" s="641"/>
      <c r="AC24" s="641"/>
      <c r="AD24" s="642" t="s">
        <v>223</v>
      </c>
      <c r="AE24" s="642"/>
      <c r="AF24" s="642"/>
      <c r="AG24" s="642"/>
      <c r="AH24" s="642"/>
      <c r="AI24" s="642"/>
      <c r="AJ24" s="642"/>
      <c r="AK24" s="642"/>
      <c r="AL24" s="611" t="s">
        <v>223</v>
      </c>
      <c r="AM24" s="643"/>
      <c r="AN24" s="643"/>
      <c r="AO24" s="644"/>
      <c r="AP24" s="682" t="s">
        <v>274</v>
      </c>
      <c r="AQ24" s="689"/>
      <c r="AR24" s="689"/>
      <c r="AS24" s="689"/>
      <c r="AT24" s="689"/>
      <c r="AU24" s="689"/>
      <c r="AV24" s="689"/>
      <c r="AW24" s="689"/>
      <c r="AX24" s="689"/>
      <c r="AY24" s="689"/>
      <c r="AZ24" s="689"/>
      <c r="BA24" s="689"/>
      <c r="BB24" s="689"/>
      <c r="BC24" s="689"/>
      <c r="BD24" s="689"/>
      <c r="BE24" s="689"/>
      <c r="BF24" s="684"/>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7"/>
      <c r="CD24" s="645" t="s">
        <v>275</v>
      </c>
      <c r="CE24" s="646"/>
      <c r="CF24" s="646"/>
      <c r="CG24" s="646"/>
      <c r="CH24" s="646"/>
      <c r="CI24" s="646"/>
      <c r="CJ24" s="646"/>
      <c r="CK24" s="646"/>
      <c r="CL24" s="646"/>
      <c r="CM24" s="646"/>
      <c r="CN24" s="646"/>
      <c r="CO24" s="646"/>
      <c r="CP24" s="646"/>
      <c r="CQ24" s="647"/>
      <c r="CR24" s="638">
        <v>5039130</v>
      </c>
      <c r="CS24" s="639"/>
      <c r="CT24" s="639"/>
      <c r="CU24" s="639"/>
      <c r="CV24" s="639"/>
      <c r="CW24" s="639"/>
      <c r="CX24" s="639"/>
      <c r="CY24" s="686"/>
      <c r="CZ24" s="690">
        <v>49.4</v>
      </c>
      <c r="DA24" s="691"/>
      <c r="DB24" s="691"/>
      <c r="DC24" s="692"/>
      <c r="DD24" s="685">
        <v>3723402</v>
      </c>
      <c r="DE24" s="639"/>
      <c r="DF24" s="639"/>
      <c r="DG24" s="639"/>
      <c r="DH24" s="639"/>
      <c r="DI24" s="639"/>
      <c r="DJ24" s="639"/>
      <c r="DK24" s="686"/>
      <c r="DL24" s="685">
        <v>3660960</v>
      </c>
      <c r="DM24" s="639"/>
      <c r="DN24" s="639"/>
      <c r="DO24" s="639"/>
      <c r="DP24" s="639"/>
      <c r="DQ24" s="639"/>
      <c r="DR24" s="639"/>
      <c r="DS24" s="639"/>
      <c r="DT24" s="639"/>
      <c r="DU24" s="639"/>
      <c r="DV24" s="686"/>
      <c r="DW24" s="687">
        <v>51.2</v>
      </c>
      <c r="DX24" s="656"/>
      <c r="DY24" s="656"/>
      <c r="DZ24" s="656"/>
      <c r="EA24" s="656"/>
      <c r="EB24" s="656"/>
      <c r="EC24" s="688"/>
    </row>
    <row r="25" spans="2:133" ht="11.25" customHeight="1" x14ac:dyDescent="0.15">
      <c r="B25" s="585" t="s">
        <v>276</v>
      </c>
      <c r="C25" s="586"/>
      <c r="D25" s="586"/>
      <c r="E25" s="586"/>
      <c r="F25" s="586"/>
      <c r="G25" s="586"/>
      <c r="H25" s="586"/>
      <c r="I25" s="586"/>
      <c r="J25" s="586"/>
      <c r="K25" s="586"/>
      <c r="L25" s="586"/>
      <c r="M25" s="586"/>
      <c r="N25" s="586"/>
      <c r="O25" s="586"/>
      <c r="P25" s="586"/>
      <c r="Q25" s="587"/>
      <c r="R25" s="588">
        <v>1001519</v>
      </c>
      <c r="S25" s="589"/>
      <c r="T25" s="589"/>
      <c r="U25" s="589"/>
      <c r="V25" s="589"/>
      <c r="W25" s="589"/>
      <c r="X25" s="589"/>
      <c r="Y25" s="590"/>
      <c r="Z25" s="641">
        <v>9.1999999999999993</v>
      </c>
      <c r="AA25" s="641"/>
      <c r="AB25" s="641"/>
      <c r="AC25" s="641"/>
      <c r="AD25" s="642" t="s">
        <v>223</v>
      </c>
      <c r="AE25" s="642"/>
      <c r="AF25" s="642"/>
      <c r="AG25" s="642"/>
      <c r="AH25" s="642"/>
      <c r="AI25" s="642"/>
      <c r="AJ25" s="642"/>
      <c r="AK25" s="642"/>
      <c r="AL25" s="611" t="s">
        <v>223</v>
      </c>
      <c r="AM25" s="643"/>
      <c r="AN25" s="643"/>
      <c r="AO25" s="644"/>
      <c r="AP25" s="682" t="s">
        <v>277</v>
      </c>
      <c r="AQ25" s="689"/>
      <c r="AR25" s="689"/>
      <c r="AS25" s="689"/>
      <c r="AT25" s="689"/>
      <c r="AU25" s="689"/>
      <c r="AV25" s="689"/>
      <c r="AW25" s="689"/>
      <c r="AX25" s="689"/>
      <c r="AY25" s="689"/>
      <c r="AZ25" s="689"/>
      <c r="BA25" s="689"/>
      <c r="BB25" s="689"/>
      <c r="BC25" s="689"/>
      <c r="BD25" s="689"/>
      <c r="BE25" s="689"/>
      <c r="BF25" s="684"/>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7"/>
      <c r="CD25" s="620" t="s">
        <v>278</v>
      </c>
      <c r="CE25" s="621"/>
      <c r="CF25" s="621"/>
      <c r="CG25" s="621"/>
      <c r="CH25" s="621"/>
      <c r="CI25" s="621"/>
      <c r="CJ25" s="621"/>
      <c r="CK25" s="621"/>
      <c r="CL25" s="621"/>
      <c r="CM25" s="621"/>
      <c r="CN25" s="621"/>
      <c r="CO25" s="621"/>
      <c r="CP25" s="621"/>
      <c r="CQ25" s="622"/>
      <c r="CR25" s="588">
        <v>1704708</v>
      </c>
      <c r="CS25" s="601"/>
      <c r="CT25" s="601"/>
      <c r="CU25" s="601"/>
      <c r="CV25" s="601"/>
      <c r="CW25" s="601"/>
      <c r="CX25" s="601"/>
      <c r="CY25" s="602"/>
      <c r="CZ25" s="591">
        <v>16.7</v>
      </c>
      <c r="DA25" s="603"/>
      <c r="DB25" s="603"/>
      <c r="DC25" s="604"/>
      <c r="DD25" s="594">
        <v>1594023</v>
      </c>
      <c r="DE25" s="601"/>
      <c r="DF25" s="601"/>
      <c r="DG25" s="601"/>
      <c r="DH25" s="601"/>
      <c r="DI25" s="601"/>
      <c r="DJ25" s="601"/>
      <c r="DK25" s="602"/>
      <c r="DL25" s="594">
        <v>1535511</v>
      </c>
      <c r="DM25" s="601"/>
      <c r="DN25" s="601"/>
      <c r="DO25" s="601"/>
      <c r="DP25" s="601"/>
      <c r="DQ25" s="601"/>
      <c r="DR25" s="601"/>
      <c r="DS25" s="601"/>
      <c r="DT25" s="601"/>
      <c r="DU25" s="601"/>
      <c r="DV25" s="602"/>
      <c r="DW25" s="611">
        <v>21.5</v>
      </c>
      <c r="DX25" s="612"/>
      <c r="DY25" s="612"/>
      <c r="DZ25" s="612"/>
      <c r="EA25" s="612"/>
      <c r="EB25" s="612"/>
      <c r="EC25" s="613"/>
    </row>
    <row r="26" spans="2:133" ht="11.25" customHeight="1" x14ac:dyDescent="0.15">
      <c r="B26" s="679" t="s">
        <v>279</v>
      </c>
      <c r="C26" s="680"/>
      <c r="D26" s="680"/>
      <c r="E26" s="680"/>
      <c r="F26" s="680"/>
      <c r="G26" s="680"/>
      <c r="H26" s="680"/>
      <c r="I26" s="680"/>
      <c r="J26" s="680"/>
      <c r="K26" s="680"/>
      <c r="L26" s="680"/>
      <c r="M26" s="680"/>
      <c r="N26" s="680"/>
      <c r="O26" s="680"/>
      <c r="P26" s="680"/>
      <c r="Q26" s="681"/>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82" t="s">
        <v>280</v>
      </c>
      <c r="AQ26" s="683"/>
      <c r="AR26" s="683"/>
      <c r="AS26" s="683"/>
      <c r="AT26" s="683"/>
      <c r="AU26" s="683"/>
      <c r="AV26" s="683"/>
      <c r="AW26" s="683"/>
      <c r="AX26" s="683"/>
      <c r="AY26" s="683"/>
      <c r="AZ26" s="683"/>
      <c r="BA26" s="683"/>
      <c r="BB26" s="683"/>
      <c r="BC26" s="683"/>
      <c r="BD26" s="683"/>
      <c r="BE26" s="683"/>
      <c r="BF26" s="684"/>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7"/>
      <c r="CD26" s="620" t="s">
        <v>281</v>
      </c>
      <c r="CE26" s="621"/>
      <c r="CF26" s="621"/>
      <c r="CG26" s="621"/>
      <c r="CH26" s="621"/>
      <c r="CI26" s="621"/>
      <c r="CJ26" s="621"/>
      <c r="CK26" s="621"/>
      <c r="CL26" s="621"/>
      <c r="CM26" s="621"/>
      <c r="CN26" s="621"/>
      <c r="CO26" s="621"/>
      <c r="CP26" s="621"/>
      <c r="CQ26" s="622"/>
      <c r="CR26" s="588">
        <v>1083574</v>
      </c>
      <c r="CS26" s="589"/>
      <c r="CT26" s="589"/>
      <c r="CU26" s="589"/>
      <c r="CV26" s="589"/>
      <c r="CW26" s="589"/>
      <c r="CX26" s="589"/>
      <c r="CY26" s="590"/>
      <c r="CZ26" s="591">
        <v>10.6</v>
      </c>
      <c r="DA26" s="603"/>
      <c r="DB26" s="603"/>
      <c r="DC26" s="604"/>
      <c r="DD26" s="594">
        <v>979878</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282</v>
      </c>
      <c r="C27" s="586"/>
      <c r="D27" s="586"/>
      <c r="E27" s="586"/>
      <c r="F27" s="586"/>
      <c r="G27" s="586"/>
      <c r="H27" s="586"/>
      <c r="I27" s="586"/>
      <c r="J27" s="586"/>
      <c r="K27" s="586"/>
      <c r="L27" s="586"/>
      <c r="M27" s="586"/>
      <c r="N27" s="586"/>
      <c r="O27" s="586"/>
      <c r="P27" s="586"/>
      <c r="Q27" s="587"/>
      <c r="R27" s="588">
        <v>716905</v>
      </c>
      <c r="S27" s="589"/>
      <c r="T27" s="589"/>
      <c r="U27" s="589"/>
      <c r="V27" s="589"/>
      <c r="W27" s="589"/>
      <c r="X27" s="589"/>
      <c r="Y27" s="590"/>
      <c r="Z27" s="641">
        <v>6.6</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3896170</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7"/>
      <c r="CD27" s="620" t="s">
        <v>284</v>
      </c>
      <c r="CE27" s="621"/>
      <c r="CF27" s="621"/>
      <c r="CG27" s="621"/>
      <c r="CH27" s="621"/>
      <c r="CI27" s="621"/>
      <c r="CJ27" s="621"/>
      <c r="CK27" s="621"/>
      <c r="CL27" s="621"/>
      <c r="CM27" s="621"/>
      <c r="CN27" s="621"/>
      <c r="CO27" s="621"/>
      <c r="CP27" s="621"/>
      <c r="CQ27" s="622"/>
      <c r="CR27" s="588">
        <v>1917930</v>
      </c>
      <c r="CS27" s="601"/>
      <c r="CT27" s="601"/>
      <c r="CU27" s="601"/>
      <c r="CV27" s="601"/>
      <c r="CW27" s="601"/>
      <c r="CX27" s="601"/>
      <c r="CY27" s="602"/>
      <c r="CZ27" s="591">
        <v>18.8</v>
      </c>
      <c r="DA27" s="603"/>
      <c r="DB27" s="603"/>
      <c r="DC27" s="604"/>
      <c r="DD27" s="594">
        <v>712887</v>
      </c>
      <c r="DE27" s="601"/>
      <c r="DF27" s="601"/>
      <c r="DG27" s="601"/>
      <c r="DH27" s="601"/>
      <c r="DI27" s="601"/>
      <c r="DJ27" s="601"/>
      <c r="DK27" s="602"/>
      <c r="DL27" s="594">
        <v>712857</v>
      </c>
      <c r="DM27" s="601"/>
      <c r="DN27" s="601"/>
      <c r="DO27" s="601"/>
      <c r="DP27" s="601"/>
      <c r="DQ27" s="601"/>
      <c r="DR27" s="601"/>
      <c r="DS27" s="601"/>
      <c r="DT27" s="601"/>
      <c r="DU27" s="601"/>
      <c r="DV27" s="602"/>
      <c r="DW27" s="611">
        <v>10</v>
      </c>
      <c r="DX27" s="612"/>
      <c r="DY27" s="612"/>
      <c r="DZ27" s="612"/>
      <c r="EA27" s="612"/>
      <c r="EB27" s="612"/>
      <c r="EC27" s="613"/>
    </row>
    <row r="28" spans="2:133" ht="11.25" customHeight="1" x14ac:dyDescent="0.15">
      <c r="B28" s="585" t="s">
        <v>285</v>
      </c>
      <c r="C28" s="586"/>
      <c r="D28" s="586"/>
      <c r="E28" s="586"/>
      <c r="F28" s="586"/>
      <c r="G28" s="586"/>
      <c r="H28" s="586"/>
      <c r="I28" s="586"/>
      <c r="J28" s="586"/>
      <c r="K28" s="586"/>
      <c r="L28" s="586"/>
      <c r="M28" s="586"/>
      <c r="N28" s="586"/>
      <c r="O28" s="586"/>
      <c r="P28" s="586"/>
      <c r="Q28" s="587"/>
      <c r="R28" s="588">
        <v>281460</v>
      </c>
      <c r="S28" s="589"/>
      <c r="T28" s="589"/>
      <c r="U28" s="589"/>
      <c r="V28" s="589"/>
      <c r="W28" s="589"/>
      <c r="X28" s="589"/>
      <c r="Y28" s="590"/>
      <c r="Z28" s="641">
        <v>2.6</v>
      </c>
      <c r="AA28" s="641"/>
      <c r="AB28" s="641"/>
      <c r="AC28" s="641"/>
      <c r="AD28" s="642" t="s">
        <v>223</v>
      </c>
      <c r="AE28" s="642"/>
      <c r="AF28" s="642"/>
      <c r="AG28" s="642"/>
      <c r="AH28" s="642"/>
      <c r="AI28" s="642"/>
      <c r="AJ28" s="642"/>
      <c r="AK28" s="642"/>
      <c r="AL28" s="611" t="s">
        <v>223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0" t="s">
        <v>286</v>
      </c>
      <c r="CE28" s="621"/>
      <c r="CF28" s="621"/>
      <c r="CG28" s="621"/>
      <c r="CH28" s="621"/>
      <c r="CI28" s="621"/>
      <c r="CJ28" s="621"/>
      <c r="CK28" s="621"/>
      <c r="CL28" s="621"/>
      <c r="CM28" s="621"/>
      <c r="CN28" s="621"/>
      <c r="CO28" s="621"/>
      <c r="CP28" s="621"/>
      <c r="CQ28" s="622"/>
      <c r="CR28" s="588">
        <v>1416492</v>
      </c>
      <c r="CS28" s="589"/>
      <c r="CT28" s="589"/>
      <c r="CU28" s="589"/>
      <c r="CV28" s="589"/>
      <c r="CW28" s="589"/>
      <c r="CX28" s="589"/>
      <c r="CY28" s="590"/>
      <c r="CZ28" s="591">
        <v>13.9</v>
      </c>
      <c r="DA28" s="603"/>
      <c r="DB28" s="603"/>
      <c r="DC28" s="604"/>
      <c r="DD28" s="594">
        <v>1416492</v>
      </c>
      <c r="DE28" s="589"/>
      <c r="DF28" s="589"/>
      <c r="DG28" s="589"/>
      <c r="DH28" s="589"/>
      <c r="DI28" s="589"/>
      <c r="DJ28" s="589"/>
      <c r="DK28" s="590"/>
      <c r="DL28" s="594">
        <v>1412592</v>
      </c>
      <c r="DM28" s="589"/>
      <c r="DN28" s="589"/>
      <c r="DO28" s="589"/>
      <c r="DP28" s="589"/>
      <c r="DQ28" s="589"/>
      <c r="DR28" s="589"/>
      <c r="DS28" s="589"/>
      <c r="DT28" s="589"/>
      <c r="DU28" s="589"/>
      <c r="DV28" s="590"/>
      <c r="DW28" s="611">
        <v>19.8</v>
      </c>
      <c r="DX28" s="612"/>
      <c r="DY28" s="612"/>
      <c r="DZ28" s="612"/>
      <c r="EA28" s="612"/>
      <c r="EB28" s="612"/>
      <c r="EC28" s="613"/>
    </row>
    <row r="29" spans="2:133" ht="11.25" customHeight="1" x14ac:dyDescent="0.15">
      <c r="B29" s="585" t="s">
        <v>287</v>
      </c>
      <c r="C29" s="586"/>
      <c r="D29" s="586"/>
      <c r="E29" s="586"/>
      <c r="F29" s="586"/>
      <c r="G29" s="586"/>
      <c r="H29" s="586"/>
      <c r="I29" s="586"/>
      <c r="J29" s="586"/>
      <c r="K29" s="586"/>
      <c r="L29" s="586"/>
      <c r="M29" s="586"/>
      <c r="N29" s="586"/>
      <c r="O29" s="586"/>
      <c r="P29" s="586"/>
      <c r="Q29" s="587"/>
      <c r="R29" s="588">
        <v>522</v>
      </c>
      <c r="S29" s="589"/>
      <c r="T29" s="589"/>
      <c r="U29" s="589"/>
      <c r="V29" s="589"/>
      <c r="W29" s="589"/>
      <c r="X29" s="589"/>
      <c r="Y29" s="590"/>
      <c r="Z29" s="641">
        <v>0</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70"/>
      <c r="BI29" s="670"/>
      <c r="BJ29" s="670"/>
      <c r="BK29" s="670"/>
      <c r="BL29" s="670"/>
      <c r="BM29" s="670"/>
      <c r="BN29" s="670"/>
      <c r="BO29" s="670"/>
      <c r="BP29" s="670"/>
      <c r="BQ29" s="671"/>
      <c r="BR29" s="648" t="s">
        <v>289</v>
      </c>
      <c r="BS29" s="670"/>
      <c r="BT29" s="670"/>
      <c r="BU29" s="670"/>
      <c r="BV29" s="670"/>
      <c r="BW29" s="670"/>
      <c r="BX29" s="670"/>
      <c r="BY29" s="670"/>
      <c r="BZ29" s="670"/>
      <c r="CA29" s="670"/>
      <c r="CB29" s="671"/>
      <c r="CD29" s="672" t="s">
        <v>290</v>
      </c>
      <c r="CE29" s="673"/>
      <c r="CF29" s="620" t="s">
        <v>291</v>
      </c>
      <c r="CG29" s="621"/>
      <c r="CH29" s="621"/>
      <c r="CI29" s="621"/>
      <c r="CJ29" s="621"/>
      <c r="CK29" s="621"/>
      <c r="CL29" s="621"/>
      <c r="CM29" s="621"/>
      <c r="CN29" s="621"/>
      <c r="CO29" s="621"/>
      <c r="CP29" s="621"/>
      <c r="CQ29" s="622"/>
      <c r="CR29" s="588">
        <v>1416492</v>
      </c>
      <c r="CS29" s="601"/>
      <c r="CT29" s="601"/>
      <c r="CU29" s="601"/>
      <c r="CV29" s="601"/>
      <c r="CW29" s="601"/>
      <c r="CX29" s="601"/>
      <c r="CY29" s="602"/>
      <c r="CZ29" s="591">
        <v>13.9</v>
      </c>
      <c r="DA29" s="603"/>
      <c r="DB29" s="603"/>
      <c r="DC29" s="604"/>
      <c r="DD29" s="594">
        <v>1416492</v>
      </c>
      <c r="DE29" s="601"/>
      <c r="DF29" s="601"/>
      <c r="DG29" s="601"/>
      <c r="DH29" s="601"/>
      <c r="DI29" s="601"/>
      <c r="DJ29" s="601"/>
      <c r="DK29" s="602"/>
      <c r="DL29" s="594">
        <v>1412592</v>
      </c>
      <c r="DM29" s="601"/>
      <c r="DN29" s="601"/>
      <c r="DO29" s="601"/>
      <c r="DP29" s="601"/>
      <c r="DQ29" s="601"/>
      <c r="DR29" s="601"/>
      <c r="DS29" s="601"/>
      <c r="DT29" s="601"/>
      <c r="DU29" s="601"/>
      <c r="DV29" s="602"/>
      <c r="DW29" s="611">
        <v>19.8</v>
      </c>
      <c r="DX29" s="612"/>
      <c r="DY29" s="612"/>
      <c r="DZ29" s="612"/>
      <c r="EA29" s="612"/>
      <c r="EB29" s="612"/>
      <c r="EC29" s="613"/>
    </row>
    <row r="30" spans="2:133" ht="11.25" customHeight="1" x14ac:dyDescent="0.15">
      <c r="B30" s="585" t="s">
        <v>292</v>
      </c>
      <c r="C30" s="586"/>
      <c r="D30" s="586"/>
      <c r="E30" s="586"/>
      <c r="F30" s="586"/>
      <c r="G30" s="586"/>
      <c r="H30" s="586"/>
      <c r="I30" s="586"/>
      <c r="J30" s="586"/>
      <c r="K30" s="586"/>
      <c r="L30" s="586"/>
      <c r="M30" s="586"/>
      <c r="N30" s="586"/>
      <c r="O30" s="586"/>
      <c r="P30" s="586"/>
      <c r="Q30" s="587"/>
      <c r="R30" s="588">
        <v>29768</v>
      </c>
      <c r="S30" s="589"/>
      <c r="T30" s="589"/>
      <c r="U30" s="589"/>
      <c r="V30" s="589"/>
      <c r="W30" s="589"/>
      <c r="X30" s="589"/>
      <c r="Y30" s="590"/>
      <c r="Z30" s="641">
        <v>0.3</v>
      </c>
      <c r="AA30" s="641"/>
      <c r="AB30" s="641"/>
      <c r="AC30" s="641"/>
      <c r="AD30" s="642" t="s">
        <v>223</v>
      </c>
      <c r="AE30" s="642"/>
      <c r="AF30" s="642"/>
      <c r="AG30" s="642"/>
      <c r="AH30" s="642"/>
      <c r="AI30" s="642"/>
      <c r="AJ30" s="642"/>
      <c r="AK30" s="642"/>
      <c r="AL30" s="611" t="s">
        <v>223</v>
      </c>
      <c r="AM30" s="643"/>
      <c r="AN30" s="643"/>
      <c r="AO30" s="644"/>
      <c r="AP30" s="658" t="s">
        <v>293</v>
      </c>
      <c r="AQ30" s="659"/>
      <c r="AR30" s="659"/>
      <c r="AS30" s="659"/>
      <c r="AT30" s="664" t="s">
        <v>294</v>
      </c>
      <c r="AU30" s="182"/>
      <c r="AV30" s="182"/>
      <c r="AW30" s="182"/>
      <c r="AX30" s="667" t="s">
        <v>171</v>
      </c>
      <c r="AY30" s="668"/>
      <c r="AZ30" s="668"/>
      <c r="BA30" s="668"/>
      <c r="BB30" s="668"/>
      <c r="BC30" s="668"/>
      <c r="BD30" s="668"/>
      <c r="BE30" s="668"/>
      <c r="BF30" s="669"/>
      <c r="BG30" s="654">
        <v>99.6</v>
      </c>
      <c r="BH30" s="655"/>
      <c r="BI30" s="655"/>
      <c r="BJ30" s="655"/>
      <c r="BK30" s="655"/>
      <c r="BL30" s="655"/>
      <c r="BM30" s="656">
        <v>96.8</v>
      </c>
      <c r="BN30" s="655"/>
      <c r="BO30" s="655"/>
      <c r="BP30" s="655"/>
      <c r="BQ30" s="657"/>
      <c r="BR30" s="654">
        <v>99.5</v>
      </c>
      <c r="BS30" s="655"/>
      <c r="BT30" s="655"/>
      <c r="BU30" s="655"/>
      <c r="BV30" s="655"/>
      <c r="BW30" s="655"/>
      <c r="BX30" s="656">
        <v>96.2</v>
      </c>
      <c r="BY30" s="655"/>
      <c r="BZ30" s="655"/>
      <c r="CA30" s="655"/>
      <c r="CB30" s="657"/>
      <c r="CD30" s="674"/>
      <c r="CE30" s="675"/>
      <c r="CF30" s="620" t="s">
        <v>295</v>
      </c>
      <c r="CG30" s="621"/>
      <c r="CH30" s="621"/>
      <c r="CI30" s="621"/>
      <c r="CJ30" s="621"/>
      <c r="CK30" s="621"/>
      <c r="CL30" s="621"/>
      <c r="CM30" s="621"/>
      <c r="CN30" s="621"/>
      <c r="CO30" s="621"/>
      <c r="CP30" s="621"/>
      <c r="CQ30" s="622"/>
      <c r="CR30" s="588">
        <v>1262162</v>
      </c>
      <c r="CS30" s="589"/>
      <c r="CT30" s="589"/>
      <c r="CU30" s="589"/>
      <c r="CV30" s="589"/>
      <c r="CW30" s="589"/>
      <c r="CX30" s="589"/>
      <c r="CY30" s="590"/>
      <c r="CZ30" s="591">
        <v>12.4</v>
      </c>
      <c r="DA30" s="603"/>
      <c r="DB30" s="603"/>
      <c r="DC30" s="604"/>
      <c r="DD30" s="594">
        <v>1262162</v>
      </c>
      <c r="DE30" s="589"/>
      <c r="DF30" s="589"/>
      <c r="DG30" s="589"/>
      <c r="DH30" s="589"/>
      <c r="DI30" s="589"/>
      <c r="DJ30" s="589"/>
      <c r="DK30" s="590"/>
      <c r="DL30" s="594">
        <v>1258262</v>
      </c>
      <c r="DM30" s="589"/>
      <c r="DN30" s="589"/>
      <c r="DO30" s="589"/>
      <c r="DP30" s="589"/>
      <c r="DQ30" s="589"/>
      <c r="DR30" s="589"/>
      <c r="DS30" s="589"/>
      <c r="DT30" s="589"/>
      <c r="DU30" s="589"/>
      <c r="DV30" s="590"/>
      <c r="DW30" s="611">
        <v>17.600000000000001</v>
      </c>
      <c r="DX30" s="612"/>
      <c r="DY30" s="612"/>
      <c r="DZ30" s="612"/>
      <c r="EA30" s="612"/>
      <c r="EB30" s="612"/>
      <c r="EC30" s="613"/>
    </row>
    <row r="31" spans="2:133" ht="11.25" customHeight="1" x14ac:dyDescent="0.15">
      <c r="B31" s="585" t="s">
        <v>296</v>
      </c>
      <c r="C31" s="586"/>
      <c r="D31" s="586"/>
      <c r="E31" s="586"/>
      <c r="F31" s="586"/>
      <c r="G31" s="586"/>
      <c r="H31" s="586"/>
      <c r="I31" s="586"/>
      <c r="J31" s="586"/>
      <c r="K31" s="586"/>
      <c r="L31" s="586"/>
      <c r="M31" s="586"/>
      <c r="N31" s="586"/>
      <c r="O31" s="586"/>
      <c r="P31" s="586"/>
      <c r="Q31" s="587"/>
      <c r="R31" s="588">
        <v>654702</v>
      </c>
      <c r="S31" s="589"/>
      <c r="T31" s="589"/>
      <c r="U31" s="589"/>
      <c r="V31" s="589"/>
      <c r="W31" s="589"/>
      <c r="X31" s="589"/>
      <c r="Y31" s="590"/>
      <c r="Z31" s="641">
        <v>6</v>
      </c>
      <c r="AA31" s="641"/>
      <c r="AB31" s="641"/>
      <c r="AC31" s="641"/>
      <c r="AD31" s="642" t="s">
        <v>223</v>
      </c>
      <c r="AE31" s="642"/>
      <c r="AF31" s="642"/>
      <c r="AG31" s="642"/>
      <c r="AH31" s="642"/>
      <c r="AI31" s="642"/>
      <c r="AJ31" s="642"/>
      <c r="AK31" s="642"/>
      <c r="AL31" s="611" t="s">
        <v>223</v>
      </c>
      <c r="AM31" s="643"/>
      <c r="AN31" s="643"/>
      <c r="AO31" s="644"/>
      <c r="AP31" s="660"/>
      <c r="AQ31" s="661"/>
      <c r="AR31" s="661"/>
      <c r="AS31" s="661"/>
      <c r="AT31" s="665"/>
      <c r="AU31" s="181" t="s">
        <v>297</v>
      </c>
      <c r="AV31" s="181"/>
      <c r="AW31" s="181"/>
      <c r="AX31" s="585" t="s">
        <v>298</v>
      </c>
      <c r="AY31" s="586"/>
      <c r="AZ31" s="586"/>
      <c r="BA31" s="586"/>
      <c r="BB31" s="586"/>
      <c r="BC31" s="586"/>
      <c r="BD31" s="586"/>
      <c r="BE31" s="586"/>
      <c r="BF31" s="587"/>
      <c r="BG31" s="652">
        <v>99.6</v>
      </c>
      <c r="BH31" s="601"/>
      <c r="BI31" s="601"/>
      <c r="BJ31" s="601"/>
      <c r="BK31" s="601"/>
      <c r="BL31" s="601"/>
      <c r="BM31" s="643">
        <v>97.9</v>
      </c>
      <c r="BN31" s="653"/>
      <c r="BO31" s="653"/>
      <c r="BP31" s="653"/>
      <c r="BQ31" s="626"/>
      <c r="BR31" s="652">
        <v>99.5</v>
      </c>
      <c r="BS31" s="601"/>
      <c r="BT31" s="601"/>
      <c r="BU31" s="601"/>
      <c r="BV31" s="601"/>
      <c r="BW31" s="601"/>
      <c r="BX31" s="643">
        <v>97.4</v>
      </c>
      <c r="BY31" s="653"/>
      <c r="BZ31" s="653"/>
      <c r="CA31" s="653"/>
      <c r="CB31" s="626"/>
      <c r="CD31" s="674"/>
      <c r="CE31" s="675"/>
      <c r="CF31" s="620" t="s">
        <v>299</v>
      </c>
      <c r="CG31" s="621"/>
      <c r="CH31" s="621"/>
      <c r="CI31" s="621"/>
      <c r="CJ31" s="621"/>
      <c r="CK31" s="621"/>
      <c r="CL31" s="621"/>
      <c r="CM31" s="621"/>
      <c r="CN31" s="621"/>
      <c r="CO31" s="621"/>
      <c r="CP31" s="621"/>
      <c r="CQ31" s="622"/>
      <c r="CR31" s="588">
        <v>154330</v>
      </c>
      <c r="CS31" s="601"/>
      <c r="CT31" s="601"/>
      <c r="CU31" s="601"/>
      <c r="CV31" s="601"/>
      <c r="CW31" s="601"/>
      <c r="CX31" s="601"/>
      <c r="CY31" s="602"/>
      <c r="CZ31" s="591">
        <v>1.5</v>
      </c>
      <c r="DA31" s="603"/>
      <c r="DB31" s="603"/>
      <c r="DC31" s="604"/>
      <c r="DD31" s="594">
        <v>154330</v>
      </c>
      <c r="DE31" s="601"/>
      <c r="DF31" s="601"/>
      <c r="DG31" s="601"/>
      <c r="DH31" s="601"/>
      <c r="DI31" s="601"/>
      <c r="DJ31" s="601"/>
      <c r="DK31" s="602"/>
      <c r="DL31" s="594">
        <v>154330</v>
      </c>
      <c r="DM31" s="601"/>
      <c r="DN31" s="601"/>
      <c r="DO31" s="601"/>
      <c r="DP31" s="601"/>
      <c r="DQ31" s="601"/>
      <c r="DR31" s="601"/>
      <c r="DS31" s="601"/>
      <c r="DT31" s="601"/>
      <c r="DU31" s="601"/>
      <c r="DV31" s="602"/>
      <c r="DW31" s="611">
        <v>2.2000000000000002</v>
      </c>
      <c r="DX31" s="612"/>
      <c r="DY31" s="612"/>
      <c r="DZ31" s="612"/>
      <c r="EA31" s="612"/>
      <c r="EB31" s="612"/>
      <c r="EC31" s="613"/>
    </row>
    <row r="32" spans="2:133" ht="11.25" customHeight="1" x14ac:dyDescent="0.15">
      <c r="B32" s="585" t="s">
        <v>300</v>
      </c>
      <c r="C32" s="586"/>
      <c r="D32" s="586"/>
      <c r="E32" s="586"/>
      <c r="F32" s="586"/>
      <c r="G32" s="586"/>
      <c r="H32" s="586"/>
      <c r="I32" s="586"/>
      <c r="J32" s="586"/>
      <c r="K32" s="586"/>
      <c r="L32" s="586"/>
      <c r="M32" s="586"/>
      <c r="N32" s="586"/>
      <c r="O32" s="586"/>
      <c r="P32" s="586"/>
      <c r="Q32" s="587"/>
      <c r="R32" s="588">
        <v>125520</v>
      </c>
      <c r="S32" s="589"/>
      <c r="T32" s="589"/>
      <c r="U32" s="589"/>
      <c r="V32" s="589"/>
      <c r="W32" s="589"/>
      <c r="X32" s="589"/>
      <c r="Y32" s="590"/>
      <c r="Z32" s="641">
        <v>1.2</v>
      </c>
      <c r="AA32" s="641"/>
      <c r="AB32" s="641"/>
      <c r="AC32" s="641"/>
      <c r="AD32" s="642">
        <v>10904</v>
      </c>
      <c r="AE32" s="642"/>
      <c r="AF32" s="642"/>
      <c r="AG32" s="642"/>
      <c r="AH32" s="642"/>
      <c r="AI32" s="642"/>
      <c r="AJ32" s="642"/>
      <c r="AK32" s="642"/>
      <c r="AL32" s="611">
        <v>0.2</v>
      </c>
      <c r="AM32" s="643"/>
      <c r="AN32" s="643"/>
      <c r="AO32" s="644"/>
      <c r="AP32" s="662"/>
      <c r="AQ32" s="663"/>
      <c r="AR32" s="663"/>
      <c r="AS32" s="663"/>
      <c r="AT32" s="666"/>
      <c r="AU32" s="183"/>
      <c r="AV32" s="183"/>
      <c r="AW32" s="183"/>
      <c r="AX32" s="569" t="s">
        <v>301</v>
      </c>
      <c r="AY32" s="570"/>
      <c r="AZ32" s="570"/>
      <c r="BA32" s="570"/>
      <c r="BB32" s="570"/>
      <c r="BC32" s="570"/>
      <c r="BD32" s="570"/>
      <c r="BE32" s="570"/>
      <c r="BF32" s="571"/>
      <c r="BG32" s="651">
        <v>99.6</v>
      </c>
      <c r="BH32" s="573"/>
      <c r="BI32" s="573"/>
      <c r="BJ32" s="573"/>
      <c r="BK32" s="573"/>
      <c r="BL32" s="573"/>
      <c r="BM32" s="636">
        <v>95.1</v>
      </c>
      <c r="BN32" s="573"/>
      <c r="BO32" s="573"/>
      <c r="BP32" s="573"/>
      <c r="BQ32" s="618"/>
      <c r="BR32" s="651">
        <v>99.4</v>
      </c>
      <c r="BS32" s="573"/>
      <c r="BT32" s="573"/>
      <c r="BU32" s="573"/>
      <c r="BV32" s="573"/>
      <c r="BW32" s="573"/>
      <c r="BX32" s="636">
        <v>94.1</v>
      </c>
      <c r="BY32" s="573"/>
      <c r="BZ32" s="573"/>
      <c r="CA32" s="573"/>
      <c r="CB32" s="618"/>
      <c r="CD32" s="676"/>
      <c r="CE32" s="677"/>
      <c r="CF32" s="620" t="s">
        <v>302</v>
      </c>
      <c r="CG32" s="621"/>
      <c r="CH32" s="621"/>
      <c r="CI32" s="621"/>
      <c r="CJ32" s="621"/>
      <c r="CK32" s="621"/>
      <c r="CL32" s="621"/>
      <c r="CM32" s="621"/>
      <c r="CN32" s="621"/>
      <c r="CO32" s="621"/>
      <c r="CP32" s="621"/>
      <c r="CQ32" s="622"/>
      <c r="CR32" s="588" t="s">
        <v>223</v>
      </c>
      <c r="CS32" s="589"/>
      <c r="CT32" s="589"/>
      <c r="CU32" s="589"/>
      <c r="CV32" s="589"/>
      <c r="CW32" s="589"/>
      <c r="CX32" s="589"/>
      <c r="CY32" s="590"/>
      <c r="CZ32" s="591" t="s">
        <v>223</v>
      </c>
      <c r="DA32" s="603"/>
      <c r="DB32" s="603"/>
      <c r="DC32" s="604"/>
      <c r="DD32" s="594" t="s">
        <v>223</v>
      </c>
      <c r="DE32" s="589"/>
      <c r="DF32" s="589"/>
      <c r="DG32" s="589"/>
      <c r="DH32" s="589"/>
      <c r="DI32" s="589"/>
      <c r="DJ32" s="589"/>
      <c r="DK32" s="590"/>
      <c r="DL32" s="594" t="s">
        <v>223</v>
      </c>
      <c r="DM32" s="589"/>
      <c r="DN32" s="589"/>
      <c r="DO32" s="589"/>
      <c r="DP32" s="589"/>
      <c r="DQ32" s="589"/>
      <c r="DR32" s="589"/>
      <c r="DS32" s="589"/>
      <c r="DT32" s="589"/>
      <c r="DU32" s="589"/>
      <c r="DV32" s="590"/>
      <c r="DW32" s="611" t="s">
        <v>223</v>
      </c>
      <c r="DX32" s="612"/>
      <c r="DY32" s="612"/>
      <c r="DZ32" s="612"/>
      <c r="EA32" s="612"/>
      <c r="EB32" s="612"/>
      <c r="EC32" s="613"/>
    </row>
    <row r="33" spans="2:133" ht="11.25" customHeight="1" x14ac:dyDescent="0.15">
      <c r="B33" s="585" t="s">
        <v>303</v>
      </c>
      <c r="C33" s="586"/>
      <c r="D33" s="586"/>
      <c r="E33" s="586"/>
      <c r="F33" s="586"/>
      <c r="G33" s="586"/>
      <c r="H33" s="586"/>
      <c r="I33" s="586"/>
      <c r="J33" s="586"/>
      <c r="K33" s="586"/>
      <c r="L33" s="586"/>
      <c r="M33" s="586"/>
      <c r="N33" s="586"/>
      <c r="O33" s="586"/>
      <c r="P33" s="586"/>
      <c r="Q33" s="587"/>
      <c r="R33" s="588">
        <v>415880</v>
      </c>
      <c r="S33" s="589"/>
      <c r="T33" s="589"/>
      <c r="U33" s="589"/>
      <c r="V33" s="589"/>
      <c r="W33" s="589"/>
      <c r="X33" s="589"/>
      <c r="Y33" s="590"/>
      <c r="Z33" s="641">
        <v>3.8</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0" t="s">
        <v>304</v>
      </c>
      <c r="CE33" s="621"/>
      <c r="CF33" s="621"/>
      <c r="CG33" s="621"/>
      <c r="CH33" s="621"/>
      <c r="CI33" s="621"/>
      <c r="CJ33" s="621"/>
      <c r="CK33" s="621"/>
      <c r="CL33" s="621"/>
      <c r="CM33" s="621"/>
      <c r="CN33" s="621"/>
      <c r="CO33" s="621"/>
      <c r="CP33" s="621"/>
      <c r="CQ33" s="622"/>
      <c r="CR33" s="588">
        <v>4727256</v>
      </c>
      <c r="CS33" s="601"/>
      <c r="CT33" s="601"/>
      <c r="CU33" s="601"/>
      <c r="CV33" s="601"/>
      <c r="CW33" s="601"/>
      <c r="CX33" s="601"/>
      <c r="CY33" s="602"/>
      <c r="CZ33" s="591">
        <v>46.3</v>
      </c>
      <c r="DA33" s="603"/>
      <c r="DB33" s="603"/>
      <c r="DC33" s="604"/>
      <c r="DD33" s="594">
        <v>3887275</v>
      </c>
      <c r="DE33" s="601"/>
      <c r="DF33" s="601"/>
      <c r="DG33" s="601"/>
      <c r="DH33" s="601"/>
      <c r="DI33" s="601"/>
      <c r="DJ33" s="601"/>
      <c r="DK33" s="602"/>
      <c r="DL33" s="594">
        <v>3458189</v>
      </c>
      <c r="DM33" s="601"/>
      <c r="DN33" s="601"/>
      <c r="DO33" s="601"/>
      <c r="DP33" s="601"/>
      <c r="DQ33" s="601"/>
      <c r="DR33" s="601"/>
      <c r="DS33" s="601"/>
      <c r="DT33" s="601"/>
      <c r="DU33" s="601"/>
      <c r="DV33" s="602"/>
      <c r="DW33" s="611">
        <v>48.4</v>
      </c>
      <c r="DX33" s="612"/>
      <c r="DY33" s="612"/>
      <c r="DZ33" s="612"/>
      <c r="EA33" s="612"/>
      <c r="EB33" s="612"/>
      <c r="EC33" s="613"/>
    </row>
    <row r="34" spans="2:133" ht="11.25" customHeight="1" x14ac:dyDescent="0.15">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0" t="s">
        <v>308</v>
      </c>
      <c r="CE34" s="621"/>
      <c r="CF34" s="621"/>
      <c r="CG34" s="621"/>
      <c r="CH34" s="621"/>
      <c r="CI34" s="621"/>
      <c r="CJ34" s="621"/>
      <c r="CK34" s="621"/>
      <c r="CL34" s="621"/>
      <c r="CM34" s="621"/>
      <c r="CN34" s="621"/>
      <c r="CO34" s="621"/>
      <c r="CP34" s="621"/>
      <c r="CQ34" s="622"/>
      <c r="CR34" s="588">
        <v>2052257</v>
      </c>
      <c r="CS34" s="589"/>
      <c r="CT34" s="589"/>
      <c r="CU34" s="589"/>
      <c r="CV34" s="589"/>
      <c r="CW34" s="589"/>
      <c r="CX34" s="589"/>
      <c r="CY34" s="590"/>
      <c r="CZ34" s="591">
        <v>20.100000000000001</v>
      </c>
      <c r="DA34" s="603"/>
      <c r="DB34" s="603"/>
      <c r="DC34" s="604"/>
      <c r="DD34" s="594">
        <v>1492373</v>
      </c>
      <c r="DE34" s="589"/>
      <c r="DF34" s="589"/>
      <c r="DG34" s="589"/>
      <c r="DH34" s="589"/>
      <c r="DI34" s="589"/>
      <c r="DJ34" s="589"/>
      <c r="DK34" s="590"/>
      <c r="DL34" s="594">
        <v>1383281</v>
      </c>
      <c r="DM34" s="589"/>
      <c r="DN34" s="589"/>
      <c r="DO34" s="589"/>
      <c r="DP34" s="589"/>
      <c r="DQ34" s="589"/>
      <c r="DR34" s="589"/>
      <c r="DS34" s="589"/>
      <c r="DT34" s="589"/>
      <c r="DU34" s="589"/>
      <c r="DV34" s="590"/>
      <c r="DW34" s="611">
        <v>19.3</v>
      </c>
      <c r="DX34" s="612"/>
      <c r="DY34" s="612"/>
      <c r="DZ34" s="612"/>
      <c r="EA34" s="612"/>
      <c r="EB34" s="612"/>
      <c r="EC34" s="613"/>
    </row>
    <row r="35" spans="2:133" ht="11.25" customHeight="1" x14ac:dyDescent="0.15">
      <c r="B35" s="585" t="s">
        <v>309</v>
      </c>
      <c r="C35" s="586"/>
      <c r="D35" s="586"/>
      <c r="E35" s="586"/>
      <c r="F35" s="586"/>
      <c r="G35" s="586"/>
      <c r="H35" s="586"/>
      <c r="I35" s="586"/>
      <c r="J35" s="586"/>
      <c r="K35" s="586"/>
      <c r="L35" s="586"/>
      <c r="M35" s="586"/>
      <c r="N35" s="586"/>
      <c r="O35" s="586"/>
      <c r="P35" s="586"/>
      <c r="Q35" s="587"/>
      <c r="R35" s="588">
        <v>337300</v>
      </c>
      <c r="S35" s="589"/>
      <c r="T35" s="589"/>
      <c r="U35" s="589"/>
      <c r="V35" s="589"/>
      <c r="W35" s="589"/>
      <c r="X35" s="589"/>
      <c r="Y35" s="590"/>
      <c r="Z35" s="641">
        <v>3.1</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1369632</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1815</v>
      </c>
      <c r="BW35" s="639"/>
      <c r="BX35" s="639"/>
      <c r="BY35" s="639"/>
      <c r="BZ35" s="639"/>
      <c r="CA35" s="639"/>
      <c r="CB35" s="640"/>
      <c r="CD35" s="620" t="s">
        <v>312</v>
      </c>
      <c r="CE35" s="621"/>
      <c r="CF35" s="621"/>
      <c r="CG35" s="621"/>
      <c r="CH35" s="621"/>
      <c r="CI35" s="621"/>
      <c r="CJ35" s="621"/>
      <c r="CK35" s="621"/>
      <c r="CL35" s="621"/>
      <c r="CM35" s="621"/>
      <c r="CN35" s="621"/>
      <c r="CO35" s="621"/>
      <c r="CP35" s="621"/>
      <c r="CQ35" s="622"/>
      <c r="CR35" s="588">
        <v>177992</v>
      </c>
      <c r="CS35" s="601"/>
      <c r="CT35" s="601"/>
      <c r="CU35" s="601"/>
      <c r="CV35" s="601"/>
      <c r="CW35" s="601"/>
      <c r="CX35" s="601"/>
      <c r="CY35" s="602"/>
      <c r="CZ35" s="591">
        <v>1.7</v>
      </c>
      <c r="DA35" s="603"/>
      <c r="DB35" s="603"/>
      <c r="DC35" s="604"/>
      <c r="DD35" s="594">
        <v>175406</v>
      </c>
      <c r="DE35" s="601"/>
      <c r="DF35" s="601"/>
      <c r="DG35" s="601"/>
      <c r="DH35" s="601"/>
      <c r="DI35" s="601"/>
      <c r="DJ35" s="601"/>
      <c r="DK35" s="602"/>
      <c r="DL35" s="594">
        <v>138869</v>
      </c>
      <c r="DM35" s="601"/>
      <c r="DN35" s="601"/>
      <c r="DO35" s="601"/>
      <c r="DP35" s="601"/>
      <c r="DQ35" s="601"/>
      <c r="DR35" s="601"/>
      <c r="DS35" s="601"/>
      <c r="DT35" s="601"/>
      <c r="DU35" s="601"/>
      <c r="DV35" s="602"/>
      <c r="DW35" s="611">
        <v>1.9</v>
      </c>
      <c r="DX35" s="612"/>
      <c r="DY35" s="612"/>
      <c r="DZ35" s="612"/>
      <c r="EA35" s="612"/>
      <c r="EB35" s="612"/>
      <c r="EC35" s="613"/>
    </row>
    <row r="36" spans="2:133" ht="11.25" customHeight="1" x14ac:dyDescent="0.15">
      <c r="B36" s="569" t="s">
        <v>313</v>
      </c>
      <c r="C36" s="570"/>
      <c r="D36" s="570"/>
      <c r="E36" s="570"/>
      <c r="F36" s="570"/>
      <c r="G36" s="570"/>
      <c r="H36" s="570"/>
      <c r="I36" s="570"/>
      <c r="J36" s="570"/>
      <c r="K36" s="570"/>
      <c r="L36" s="570"/>
      <c r="M36" s="570"/>
      <c r="N36" s="570"/>
      <c r="O36" s="570"/>
      <c r="P36" s="570"/>
      <c r="Q36" s="571"/>
      <c r="R36" s="572">
        <v>10828666</v>
      </c>
      <c r="S36" s="617"/>
      <c r="T36" s="617"/>
      <c r="U36" s="617"/>
      <c r="V36" s="617"/>
      <c r="W36" s="617"/>
      <c r="X36" s="617"/>
      <c r="Y36" s="632"/>
      <c r="Z36" s="633">
        <v>100</v>
      </c>
      <c r="AA36" s="633"/>
      <c r="AB36" s="633"/>
      <c r="AC36" s="633"/>
      <c r="AD36" s="634">
        <v>6812843</v>
      </c>
      <c r="AE36" s="634"/>
      <c r="AF36" s="634"/>
      <c r="AG36" s="634"/>
      <c r="AH36" s="634"/>
      <c r="AI36" s="634"/>
      <c r="AJ36" s="634"/>
      <c r="AK36" s="634"/>
      <c r="AL36" s="635">
        <v>100</v>
      </c>
      <c r="AM36" s="636"/>
      <c r="AN36" s="636"/>
      <c r="AO36" s="637"/>
      <c r="AQ36" s="623" t="s">
        <v>314</v>
      </c>
      <c r="AR36" s="624"/>
      <c r="AS36" s="624"/>
      <c r="AT36" s="624"/>
      <c r="AU36" s="624"/>
      <c r="AV36" s="624"/>
      <c r="AW36" s="624"/>
      <c r="AX36" s="624"/>
      <c r="AY36" s="625"/>
      <c r="AZ36" s="588">
        <v>339413</v>
      </c>
      <c r="BA36" s="589"/>
      <c r="BB36" s="589"/>
      <c r="BC36" s="589"/>
      <c r="BD36" s="601"/>
      <c r="BE36" s="601"/>
      <c r="BF36" s="626"/>
      <c r="BG36" s="620" t="s">
        <v>315</v>
      </c>
      <c r="BH36" s="621"/>
      <c r="BI36" s="621"/>
      <c r="BJ36" s="621"/>
      <c r="BK36" s="621"/>
      <c r="BL36" s="621"/>
      <c r="BM36" s="621"/>
      <c r="BN36" s="621"/>
      <c r="BO36" s="621"/>
      <c r="BP36" s="621"/>
      <c r="BQ36" s="621"/>
      <c r="BR36" s="621"/>
      <c r="BS36" s="621"/>
      <c r="BT36" s="621"/>
      <c r="BU36" s="622"/>
      <c r="BV36" s="588">
        <v>-97601</v>
      </c>
      <c r="BW36" s="589"/>
      <c r="BX36" s="589"/>
      <c r="BY36" s="589"/>
      <c r="BZ36" s="589"/>
      <c r="CA36" s="589"/>
      <c r="CB36" s="627"/>
      <c r="CD36" s="620" t="s">
        <v>316</v>
      </c>
      <c r="CE36" s="621"/>
      <c r="CF36" s="621"/>
      <c r="CG36" s="621"/>
      <c r="CH36" s="621"/>
      <c r="CI36" s="621"/>
      <c r="CJ36" s="621"/>
      <c r="CK36" s="621"/>
      <c r="CL36" s="621"/>
      <c r="CM36" s="621"/>
      <c r="CN36" s="621"/>
      <c r="CO36" s="621"/>
      <c r="CP36" s="621"/>
      <c r="CQ36" s="622"/>
      <c r="CR36" s="588">
        <v>1264106</v>
      </c>
      <c r="CS36" s="589"/>
      <c r="CT36" s="589"/>
      <c r="CU36" s="589"/>
      <c r="CV36" s="589"/>
      <c r="CW36" s="589"/>
      <c r="CX36" s="589"/>
      <c r="CY36" s="590"/>
      <c r="CZ36" s="591">
        <v>12.4</v>
      </c>
      <c r="DA36" s="603"/>
      <c r="DB36" s="603"/>
      <c r="DC36" s="604"/>
      <c r="DD36" s="594">
        <v>1161992</v>
      </c>
      <c r="DE36" s="589"/>
      <c r="DF36" s="589"/>
      <c r="DG36" s="589"/>
      <c r="DH36" s="589"/>
      <c r="DI36" s="589"/>
      <c r="DJ36" s="589"/>
      <c r="DK36" s="590"/>
      <c r="DL36" s="594">
        <v>1079920</v>
      </c>
      <c r="DM36" s="589"/>
      <c r="DN36" s="589"/>
      <c r="DO36" s="589"/>
      <c r="DP36" s="589"/>
      <c r="DQ36" s="589"/>
      <c r="DR36" s="589"/>
      <c r="DS36" s="589"/>
      <c r="DT36" s="589"/>
      <c r="DU36" s="589"/>
      <c r="DV36" s="590"/>
      <c r="DW36" s="611">
        <v>15.1</v>
      </c>
      <c r="DX36" s="612"/>
      <c r="DY36" s="612"/>
      <c r="DZ36" s="612"/>
      <c r="EA36" s="612"/>
      <c r="EB36" s="612"/>
      <c r="EC36" s="613"/>
    </row>
    <row r="37" spans="2:133" ht="11.25" customHeight="1" x14ac:dyDescent="0.15">
      <c r="AQ37" s="623" t="s">
        <v>317</v>
      </c>
      <c r="AR37" s="624"/>
      <c r="AS37" s="624"/>
      <c r="AT37" s="624"/>
      <c r="AU37" s="624"/>
      <c r="AV37" s="624"/>
      <c r="AW37" s="624"/>
      <c r="AX37" s="624"/>
      <c r="AY37" s="625"/>
      <c r="AZ37" s="588">
        <v>123719</v>
      </c>
      <c r="BA37" s="589"/>
      <c r="BB37" s="589"/>
      <c r="BC37" s="589"/>
      <c r="BD37" s="601"/>
      <c r="BE37" s="601"/>
      <c r="BF37" s="626"/>
      <c r="BG37" s="620" t="s">
        <v>318</v>
      </c>
      <c r="BH37" s="621"/>
      <c r="BI37" s="621"/>
      <c r="BJ37" s="621"/>
      <c r="BK37" s="621"/>
      <c r="BL37" s="621"/>
      <c r="BM37" s="621"/>
      <c r="BN37" s="621"/>
      <c r="BO37" s="621"/>
      <c r="BP37" s="621"/>
      <c r="BQ37" s="621"/>
      <c r="BR37" s="621"/>
      <c r="BS37" s="621"/>
      <c r="BT37" s="621"/>
      <c r="BU37" s="622"/>
      <c r="BV37" s="588">
        <v>4387</v>
      </c>
      <c r="BW37" s="589"/>
      <c r="BX37" s="589"/>
      <c r="BY37" s="589"/>
      <c r="BZ37" s="589"/>
      <c r="CA37" s="589"/>
      <c r="CB37" s="627"/>
      <c r="CD37" s="620" t="s">
        <v>319</v>
      </c>
      <c r="CE37" s="621"/>
      <c r="CF37" s="621"/>
      <c r="CG37" s="621"/>
      <c r="CH37" s="621"/>
      <c r="CI37" s="621"/>
      <c r="CJ37" s="621"/>
      <c r="CK37" s="621"/>
      <c r="CL37" s="621"/>
      <c r="CM37" s="621"/>
      <c r="CN37" s="621"/>
      <c r="CO37" s="621"/>
      <c r="CP37" s="621"/>
      <c r="CQ37" s="622"/>
      <c r="CR37" s="588">
        <v>579939</v>
      </c>
      <c r="CS37" s="601"/>
      <c r="CT37" s="601"/>
      <c r="CU37" s="601"/>
      <c r="CV37" s="601"/>
      <c r="CW37" s="601"/>
      <c r="CX37" s="601"/>
      <c r="CY37" s="602"/>
      <c r="CZ37" s="591">
        <v>5.7</v>
      </c>
      <c r="DA37" s="603"/>
      <c r="DB37" s="603"/>
      <c r="DC37" s="604"/>
      <c r="DD37" s="594">
        <v>579939</v>
      </c>
      <c r="DE37" s="601"/>
      <c r="DF37" s="601"/>
      <c r="DG37" s="601"/>
      <c r="DH37" s="601"/>
      <c r="DI37" s="601"/>
      <c r="DJ37" s="601"/>
      <c r="DK37" s="602"/>
      <c r="DL37" s="594">
        <v>572057</v>
      </c>
      <c r="DM37" s="601"/>
      <c r="DN37" s="601"/>
      <c r="DO37" s="601"/>
      <c r="DP37" s="601"/>
      <c r="DQ37" s="601"/>
      <c r="DR37" s="601"/>
      <c r="DS37" s="601"/>
      <c r="DT37" s="601"/>
      <c r="DU37" s="601"/>
      <c r="DV37" s="602"/>
      <c r="DW37" s="611">
        <v>8</v>
      </c>
      <c r="DX37" s="612"/>
      <c r="DY37" s="612"/>
      <c r="DZ37" s="612"/>
      <c r="EA37" s="612"/>
      <c r="EB37" s="612"/>
      <c r="EC37" s="613"/>
    </row>
    <row r="38" spans="2:133" ht="11.25" customHeight="1" x14ac:dyDescent="0.15">
      <c r="AQ38" s="623" t="s">
        <v>320</v>
      </c>
      <c r="AR38" s="624"/>
      <c r="AS38" s="624"/>
      <c r="AT38" s="624"/>
      <c r="AU38" s="624"/>
      <c r="AV38" s="624"/>
      <c r="AW38" s="624"/>
      <c r="AX38" s="624"/>
      <c r="AY38" s="625"/>
      <c r="AZ38" s="588">
        <v>29240</v>
      </c>
      <c r="BA38" s="589"/>
      <c r="BB38" s="589"/>
      <c r="BC38" s="589"/>
      <c r="BD38" s="601"/>
      <c r="BE38" s="601"/>
      <c r="BF38" s="626"/>
      <c r="BG38" s="620" t="s">
        <v>321</v>
      </c>
      <c r="BH38" s="621"/>
      <c r="BI38" s="621"/>
      <c r="BJ38" s="621"/>
      <c r="BK38" s="621"/>
      <c r="BL38" s="621"/>
      <c r="BM38" s="621"/>
      <c r="BN38" s="621"/>
      <c r="BO38" s="621"/>
      <c r="BP38" s="621"/>
      <c r="BQ38" s="621"/>
      <c r="BR38" s="621"/>
      <c r="BS38" s="621"/>
      <c r="BT38" s="621"/>
      <c r="BU38" s="622"/>
      <c r="BV38" s="588">
        <v>8276</v>
      </c>
      <c r="BW38" s="589"/>
      <c r="BX38" s="589"/>
      <c r="BY38" s="589"/>
      <c r="BZ38" s="589"/>
      <c r="CA38" s="589"/>
      <c r="CB38" s="627"/>
      <c r="CD38" s="620" t="s">
        <v>322</v>
      </c>
      <c r="CE38" s="621"/>
      <c r="CF38" s="621"/>
      <c r="CG38" s="621"/>
      <c r="CH38" s="621"/>
      <c r="CI38" s="621"/>
      <c r="CJ38" s="621"/>
      <c r="CK38" s="621"/>
      <c r="CL38" s="621"/>
      <c r="CM38" s="621"/>
      <c r="CN38" s="621"/>
      <c r="CO38" s="621"/>
      <c r="CP38" s="621"/>
      <c r="CQ38" s="622"/>
      <c r="CR38" s="588">
        <v>1216673</v>
      </c>
      <c r="CS38" s="589"/>
      <c r="CT38" s="589"/>
      <c r="CU38" s="589"/>
      <c r="CV38" s="589"/>
      <c r="CW38" s="589"/>
      <c r="CX38" s="589"/>
      <c r="CY38" s="590"/>
      <c r="CZ38" s="591">
        <v>11.9</v>
      </c>
      <c r="DA38" s="603"/>
      <c r="DB38" s="603"/>
      <c r="DC38" s="604"/>
      <c r="DD38" s="594">
        <v>1057504</v>
      </c>
      <c r="DE38" s="589"/>
      <c r="DF38" s="589"/>
      <c r="DG38" s="589"/>
      <c r="DH38" s="589"/>
      <c r="DI38" s="589"/>
      <c r="DJ38" s="589"/>
      <c r="DK38" s="590"/>
      <c r="DL38" s="594">
        <v>856119</v>
      </c>
      <c r="DM38" s="589"/>
      <c r="DN38" s="589"/>
      <c r="DO38" s="589"/>
      <c r="DP38" s="589"/>
      <c r="DQ38" s="589"/>
      <c r="DR38" s="589"/>
      <c r="DS38" s="589"/>
      <c r="DT38" s="589"/>
      <c r="DU38" s="589"/>
      <c r="DV38" s="590"/>
      <c r="DW38" s="611">
        <v>12</v>
      </c>
      <c r="DX38" s="612"/>
      <c r="DY38" s="612"/>
      <c r="DZ38" s="612"/>
      <c r="EA38" s="612"/>
      <c r="EB38" s="612"/>
      <c r="EC38" s="613"/>
    </row>
    <row r="39" spans="2:133" ht="11.25" customHeight="1" x14ac:dyDescent="0.15">
      <c r="AQ39" s="623" t="s">
        <v>323</v>
      </c>
      <c r="AR39" s="624"/>
      <c r="AS39" s="624"/>
      <c r="AT39" s="624"/>
      <c r="AU39" s="624"/>
      <c r="AV39" s="624"/>
      <c r="AW39" s="624"/>
      <c r="AX39" s="624"/>
      <c r="AY39" s="625"/>
      <c r="AZ39" s="588" t="s">
        <v>324</v>
      </c>
      <c r="BA39" s="589"/>
      <c r="BB39" s="589"/>
      <c r="BC39" s="589"/>
      <c r="BD39" s="601"/>
      <c r="BE39" s="601"/>
      <c r="BF39" s="626"/>
      <c r="BG39" s="628" t="s">
        <v>325</v>
      </c>
      <c r="BH39" s="629"/>
      <c r="BI39" s="629"/>
      <c r="BJ39" s="629"/>
      <c r="BK39" s="629"/>
      <c r="BL39" s="187"/>
      <c r="BM39" s="621" t="s">
        <v>326</v>
      </c>
      <c r="BN39" s="621"/>
      <c r="BO39" s="621"/>
      <c r="BP39" s="621"/>
      <c r="BQ39" s="621"/>
      <c r="BR39" s="621"/>
      <c r="BS39" s="621"/>
      <c r="BT39" s="621"/>
      <c r="BU39" s="622"/>
      <c r="BV39" s="588">
        <v>102</v>
      </c>
      <c r="BW39" s="589"/>
      <c r="BX39" s="589"/>
      <c r="BY39" s="589"/>
      <c r="BZ39" s="589"/>
      <c r="CA39" s="589"/>
      <c r="CB39" s="627"/>
      <c r="CD39" s="620" t="s">
        <v>327</v>
      </c>
      <c r="CE39" s="621"/>
      <c r="CF39" s="621"/>
      <c r="CG39" s="621"/>
      <c r="CH39" s="621"/>
      <c r="CI39" s="621"/>
      <c r="CJ39" s="621"/>
      <c r="CK39" s="621"/>
      <c r="CL39" s="621"/>
      <c r="CM39" s="621"/>
      <c r="CN39" s="621"/>
      <c r="CO39" s="621"/>
      <c r="CP39" s="621"/>
      <c r="CQ39" s="622"/>
      <c r="CR39" s="588">
        <v>16228</v>
      </c>
      <c r="CS39" s="601"/>
      <c r="CT39" s="601"/>
      <c r="CU39" s="601"/>
      <c r="CV39" s="601"/>
      <c r="CW39" s="601"/>
      <c r="CX39" s="601"/>
      <c r="CY39" s="602"/>
      <c r="CZ39" s="591">
        <v>0.2</v>
      </c>
      <c r="DA39" s="603"/>
      <c r="DB39" s="603"/>
      <c r="DC39" s="604"/>
      <c r="DD39" s="594" t="s">
        <v>324</v>
      </c>
      <c r="DE39" s="601"/>
      <c r="DF39" s="601"/>
      <c r="DG39" s="601"/>
      <c r="DH39" s="601"/>
      <c r="DI39" s="601"/>
      <c r="DJ39" s="601"/>
      <c r="DK39" s="602"/>
      <c r="DL39" s="594" t="s">
        <v>324</v>
      </c>
      <c r="DM39" s="601"/>
      <c r="DN39" s="601"/>
      <c r="DO39" s="601"/>
      <c r="DP39" s="601"/>
      <c r="DQ39" s="601"/>
      <c r="DR39" s="601"/>
      <c r="DS39" s="601"/>
      <c r="DT39" s="601"/>
      <c r="DU39" s="601"/>
      <c r="DV39" s="602"/>
      <c r="DW39" s="611" t="s">
        <v>324</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23" t="s">
        <v>328</v>
      </c>
      <c r="AR40" s="624"/>
      <c r="AS40" s="624"/>
      <c r="AT40" s="624"/>
      <c r="AU40" s="624"/>
      <c r="AV40" s="624"/>
      <c r="AW40" s="624"/>
      <c r="AX40" s="624"/>
      <c r="AY40" s="625"/>
      <c r="AZ40" s="588">
        <v>289748</v>
      </c>
      <c r="BA40" s="589"/>
      <c r="BB40" s="589"/>
      <c r="BC40" s="589"/>
      <c r="BD40" s="601"/>
      <c r="BE40" s="601"/>
      <c r="BF40" s="626"/>
      <c r="BG40" s="628"/>
      <c r="BH40" s="629"/>
      <c r="BI40" s="629"/>
      <c r="BJ40" s="629"/>
      <c r="BK40" s="629"/>
      <c r="BL40" s="187"/>
      <c r="BM40" s="621" t="s">
        <v>329</v>
      </c>
      <c r="BN40" s="621"/>
      <c r="BO40" s="621"/>
      <c r="BP40" s="621"/>
      <c r="BQ40" s="621"/>
      <c r="BR40" s="621"/>
      <c r="BS40" s="621"/>
      <c r="BT40" s="621"/>
      <c r="BU40" s="622"/>
      <c r="BV40" s="588">
        <v>87</v>
      </c>
      <c r="BW40" s="589"/>
      <c r="BX40" s="589"/>
      <c r="BY40" s="589"/>
      <c r="BZ40" s="589"/>
      <c r="CA40" s="589"/>
      <c r="CB40" s="627"/>
      <c r="CD40" s="620" t="s">
        <v>330</v>
      </c>
      <c r="CE40" s="621"/>
      <c r="CF40" s="621"/>
      <c r="CG40" s="621"/>
      <c r="CH40" s="621"/>
      <c r="CI40" s="621"/>
      <c r="CJ40" s="621"/>
      <c r="CK40" s="621"/>
      <c r="CL40" s="621"/>
      <c r="CM40" s="621"/>
      <c r="CN40" s="621"/>
      <c r="CO40" s="621"/>
      <c r="CP40" s="621"/>
      <c r="CQ40" s="622"/>
      <c r="CR40" s="588" t="s">
        <v>324</v>
      </c>
      <c r="CS40" s="589"/>
      <c r="CT40" s="589"/>
      <c r="CU40" s="589"/>
      <c r="CV40" s="589"/>
      <c r="CW40" s="589"/>
      <c r="CX40" s="589"/>
      <c r="CY40" s="590"/>
      <c r="CZ40" s="591" t="s">
        <v>324</v>
      </c>
      <c r="DA40" s="603"/>
      <c r="DB40" s="603"/>
      <c r="DC40" s="604"/>
      <c r="DD40" s="594" t="s">
        <v>324</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4" t="s">
        <v>331</v>
      </c>
      <c r="AR41" s="615"/>
      <c r="AS41" s="615"/>
      <c r="AT41" s="615"/>
      <c r="AU41" s="615"/>
      <c r="AV41" s="615"/>
      <c r="AW41" s="615"/>
      <c r="AX41" s="615"/>
      <c r="AY41" s="616"/>
      <c r="AZ41" s="572">
        <v>587512</v>
      </c>
      <c r="BA41" s="617"/>
      <c r="BB41" s="617"/>
      <c r="BC41" s="617"/>
      <c r="BD41" s="573"/>
      <c r="BE41" s="573"/>
      <c r="BF41" s="618"/>
      <c r="BG41" s="630"/>
      <c r="BH41" s="631"/>
      <c r="BI41" s="631"/>
      <c r="BJ41" s="631"/>
      <c r="BK41" s="631"/>
      <c r="BL41" s="189"/>
      <c r="BM41" s="615" t="s">
        <v>332</v>
      </c>
      <c r="BN41" s="615"/>
      <c r="BO41" s="615"/>
      <c r="BP41" s="615"/>
      <c r="BQ41" s="615"/>
      <c r="BR41" s="615"/>
      <c r="BS41" s="615"/>
      <c r="BT41" s="615"/>
      <c r="BU41" s="616"/>
      <c r="BV41" s="572">
        <v>275</v>
      </c>
      <c r="BW41" s="617"/>
      <c r="BX41" s="617"/>
      <c r="BY41" s="617"/>
      <c r="BZ41" s="617"/>
      <c r="CA41" s="617"/>
      <c r="CB41" s="619"/>
      <c r="CD41" s="620" t="s">
        <v>333</v>
      </c>
      <c r="CE41" s="621"/>
      <c r="CF41" s="621"/>
      <c r="CG41" s="621"/>
      <c r="CH41" s="621"/>
      <c r="CI41" s="621"/>
      <c r="CJ41" s="621"/>
      <c r="CK41" s="621"/>
      <c r="CL41" s="621"/>
      <c r="CM41" s="621"/>
      <c r="CN41" s="621"/>
      <c r="CO41" s="621"/>
      <c r="CP41" s="621"/>
      <c r="CQ41" s="622"/>
      <c r="CR41" s="588" t="s">
        <v>334</v>
      </c>
      <c r="CS41" s="601"/>
      <c r="CT41" s="601"/>
      <c r="CU41" s="601"/>
      <c r="CV41" s="601"/>
      <c r="CW41" s="601"/>
      <c r="CX41" s="601"/>
      <c r="CY41" s="602"/>
      <c r="CZ41" s="591" t="s">
        <v>334</v>
      </c>
      <c r="DA41" s="603"/>
      <c r="DB41" s="603"/>
      <c r="DC41" s="604"/>
      <c r="DD41" s="594" t="s">
        <v>334</v>
      </c>
      <c r="DE41" s="601"/>
      <c r="DF41" s="601"/>
      <c r="DG41" s="601"/>
      <c r="DH41" s="601"/>
      <c r="DI41" s="601"/>
      <c r="DJ41" s="601"/>
      <c r="DK41" s="602"/>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442639</v>
      </c>
      <c r="CS42" s="589"/>
      <c r="CT42" s="589"/>
      <c r="CU42" s="589"/>
      <c r="CV42" s="589"/>
      <c r="CW42" s="589"/>
      <c r="CX42" s="589"/>
      <c r="CY42" s="590"/>
      <c r="CZ42" s="591">
        <v>4.3</v>
      </c>
      <c r="DA42" s="592"/>
      <c r="DB42" s="592"/>
      <c r="DC42" s="593"/>
      <c r="DD42" s="594">
        <v>160922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v>2842</v>
      </c>
      <c r="CS43" s="601"/>
      <c r="CT43" s="601"/>
      <c r="CU43" s="601"/>
      <c r="CV43" s="601"/>
      <c r="CW43" s="601"/>
      <c r="CX43" s="601"/>
      <c r="CY43" s="602"/>
      <c r="CZ43" s="591">
        <v>0</v>
      </c>
      <c r="DA43" s="603"/>
      <c r="DB43" s="603"/>
      <c r="DC43" s="604"/>
      <c r="DD43" s="594">
        <v>2842</v>
      </c>
      <c r="DE43" s="601"/>
      <c r="DF43" s="601"/>
      <c r="DG43" s="601"/>
      <c r="DH43" s="601"/>
      <c r="DI43" s="601"/>
      <c r="DJ43" s="601"/>
      <c r="DK43" s="602"/>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339</v>
      </c>
      <c r="CD44" s="605" t="s">
        <v>290</v>
      </c>
      <c r="CE44" s="606"/>
      <c r="CF44" s="585" t="s">
        <v>340</v>
      </c>
      <c r="CG44" s="586"/>
      <c r="CH44" s="586"/>
      <c r="CI44" s="586"/>
      <c r="CJ44" s="586"/>
      <c r="CK44" s="586"/>
      <c r="CL44" s="586"/>
      <c r="CM44" s="586"/>
      <c r="CN44" s="586"/>
      <c r="CO44" s="586"/>
      <c r="CP44" s="586"/>
      <c r="CQ44" s="587"/>
      <c r="CR44" s="588">
        <v>442639</v>
      </c>
      <c r="CS44" s="589"/>
      <c r="CT44" s="589"/>
      <c r="CU44" s="589"/>
      <c r="CV44" s="589"/>
      <c r="CW44" s="589"/>
      <c r="CX44" s="589"/>
      <c r="CY44" s="590"/>
      <c r="CZ44" s="591">
        <v>4.3</v>
      </c>
      <c r="DA44" s="592"/>
      <c r="DB44" s="592"/>
      <c r="DC44" s="593"/>
      <c r="DD44" s="594">
        <v>160922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7"/>
      <c r="CE45" s="608"/>
      <c r="CF45" s="585" t="s">
        <v>341</v>
      </c>
      <c r="CG45" s="586"/>
      <c r="CH45" s="586"/>
      <c r="CI45" s="586"/>
      <c r="CJ45" s="586"/>
      <c r="CK45" s="586"/>
      <c r="CL45" s="586"/>
      <c r="CM45" s="586"/>
      <c r="CN45" s="586"/>
      <c r="CO45" s="586"/>
      <c r="CP45" s="586"/>
      <c r="CQ45" s="587"/>
      <c r="CR45" s="588">
        <v>306503</v>
      </c>
      <c r="CS45" s="601"/>
      <c r="CT45" s="601"/>
      <c r="CU45" s="601"/>
      <c r="CV45" s="601"/>
      <c r="CW45" s="601"/>
      <c r="CX45" s="601"/>
      <c r="CY45" s="602"/>
      <c r="CZ45" s="591">
        <v>3</v>
      </c>
      <c r="DA45" s="603"/>
      <c r="DB45" s="603"/>
      <c r="DC45" s="604"/>
      <c r="DD45" s="594">
        <v>36971</v>
      </c>
      <c r="DE45" s="601"/>
      <c r="DF45" s="601"/>
      <c r="DG45" s="601"/>
      <c r="DH45" s="601"/>
      <c r="DI45" s="601"/>
      <c r="DJ45" s="601"/>
      <c r="DK45" s="602"/>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7"/>
      <c r="CE46" s="608"/>
      <c r="CF46" s="585" t="s">
        <v>342</v>
      </c>
      <c r="CG46" s="586"/>
      <c r="CH46" s="586"/>
      <c r="CI46" s="586"/>
      <c r="CJ46" s="586"/>
      <c r="CK46" s="586"/>
      <c r="CL46" s="586"/>
      <c r="CM46" s="586"/>
      <c r="CN46" s="586"/>
      <c r="CO46" s="586"/>
      <c r="CP46" s="586"/>
      <c r="CQ46" s="587"/>
      <c r="CR46" s="588">
        <v>136136</v>
      </c>
      <c r="CS46" s="589"/>
      <c r="CT46" s="589"/>
      <c r="CU46" s="589"/>
      <c r="CV46" s="589"/>
      <c r="CW46" s="589"/>
      <c r="CX46" s="589"/>
      <c r="CY46" s="590"/>
      <c r="CZ46" s="591">
        <v>1.3</v>
      </c>
      <c r="DA46" s="592"/>
      <c r="DB46" s="592"/>
      <c r="DC46" s="593"/>
      <c r="DD46" s="594">
        <v>123951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7"/>
      <c r="CE47" s="608"/>
      <c r="CF47" s="585" t="s">
        <v>343</v>
      </c>
      <c r="CG47" s="586"/>
      <c r="CH47" s="586"/>
      <c r="CI47" s="586"/>
      <c r="CJ47" s="586"/>
      <c r="CK47" s="586"/>
      <c r="CL47" s="586"/>
      <c r="CM47" s="586"/>
      <c r="CN47" s="586"/>
      <c r="CO47" s="586"/>
      <c r="CP47" s="586"/>
      <c r="CQ47" s="587"/>
      <c r="CR47" s="588" t="s">
        <v>324</v>
      </c>
      <c r="CS47" s="601"/>
      <c r="CT47" s="601"/>
      <c r="CU47" s="601"/>
      <c r="CV47" s="601"/>
      <c r="CW47" s="601"/>
      <c r="CX47" s="601"/>
      <c r="CY47" s="602"/>
      <c r="CZ47" s="591" t="s">
        <v>324</v>
      </c>
      <c r="DA47" s="603"/>
      <c r="DB47" s="603"/>
      <c r="DC47" s="604"/>
      <c r="DD47" s="594" t="s">
        <v>324</v>
      </c>
      <c r="DE47" s="601"/>
      <c r="DF47" s="601"/>
      <c r="DG47" s="601"/>
      <c r="DH47" s="601"/>
      <c r="DI47" s="601"/>
      <c r="DJ47" s="601"/>
      <c r="DK47" s="602"/>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9"/>
      <c r="CE48" s="610"/>
      <c r="CF48" s="585" t="s">
        <v>344</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345</v>
      </c>
      <c r="CE49" s="570"/>
      <c r="CF49" s="570"/>
      <c r="CG49" s="570"/>
      <c r="CH49" s="570"/>
      <c r="CI49" s="570"/>
      <c r="CJ49" s="570"/>
      <c r="CK49" s="570"/>
      <c r="CL49" s="570"/>
      <c r="CM49" s="570"/>
      <c r="CN49" s="570"/>
      <c r="CO49" s="570"/>
      <c r="CP49" s="570"/>
      <c r="CQ49" s="571"/>
      <c r="CR49" s="572">
        <v>10209025</v>
      </c>
      <c r="CS49" s="573"/>
      <c r="CT49" s="573"/>
      <c r="CU49" s="573"/>
      <c r="CV49" s="573"/>
      <c r="CW49" s="573"/>
      <c r="CX49" s="573"/>
      <c r="CY49" s="574"/>
      <c r="CZ49" s="575">
        <v>100</v>
      </c>
      <c r="DA49" s="576"/>
      <c r="DB49" s="576"/>
      <c r="DC49" s="577"/>
      <c r="DD49" s="578">
        <v>7771599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347</v>
      </c>
      <c r="DK2" s="1110"/>
      <c r="DL2" s="1110"/>
      <c r="DM2" s="1110"/>
      <c r="DN2" s="1110"/>
      <c r="DO2" s="1111"/>
      <c r="DP2" s="200"/>
      <c r="DQ2" s="1109" t="s">
        <v>348</v>
      </c>
      <c r="DR2" s="1110"/>
      <c r="DS2" s="1110"/>
      <c r="DT2" s="1110"/>
      <c r="DU2" s="1110"/>
      <c r="DV2" s="1110"/>
      <c r="DW2" s="1110"/>
      <c r="DX2" s="1110"/>
      <c r="DY2" s="1110"/>
      <c r="DZ2" s="111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9" t="s">
        <v>351</v>
      </c>
      <c r="B5" s="1000"/>
      <c r="C5" s="1000"/>
      <c r="D5" s="1000"/>
      <c r="E5" s="1000"/>
      <c r="F5" s="1000"/>
      <c r="G5" s="1000"/>
      <c r="H5" s="1000"/>
      <c r="I5" s="1000"/>
      <c r="J5" s="1000"/>
      <c r="K5" s="1000"/>
      <c r="L5" s="1000"/>
      <c r="M5" s="1000"/>
      <c r="N5" s="1000"/>
      <c r="O5" s="1000"/>
      <c r="P5" s="1001"/>
      <c r="Q5" s="985" t="s">
        <v>352</v>
      </c>
      <c r="R5" s="986"/>
      <c r="S5" s="986"/>
      <c r="T5" s="986"/>
      <c r="U5" s="987"/>
      <c r="V5" s="985" t="s">
        <v>353</v>
      </c>
      <c r="W5" s="986"/>
      <c r="X5" s="986"/>
      <c r="Y5" s="986"/>
      <c r="Z5" s="987"/>
      <c r="AA5" s="985" t="s">
        <v>354</v>
      </c>
      <c r="AB5" s="986"/>
      <c r="AC5" s="986"/>
      <c r="AD5" s="986"/>
      <c r="AE5" s="986"/>
      <c r="AF5" s="1112" t="s">
        <v>355</v>
      </c>
      <c r="AG5" s="986"/>
      <c r="AH5" s="986"/>
      <c r="AI5" s="986"/>
      <c r="AJ5" s="991"/>
      <c r="AK5" s="986" t="s">
        <v>356</v>
      </c>
      <c r="AL5" s="986"/>
      <c r="AM5" s="986"/>
      <c r="AN5" s="986"/>
      <c r="AO5" s="987"/>
      <c r="AP5" s="985" t="s">
        <v>357</v>
      </c>
      <c r="AQ5" s="986"/>
      <c r="AR5" s="986"/>
      <c r="AS5" s="986"/>
      <c r="AT5" s="987"/>
      <c r="AU5" s="985" t="s">
        <v>358</v>
      </c>
      <c r="AV5" s="986"/>
      <c r="AW5" s="986"/>
      <c r="AX5" s="986"/>
      <c r="AY5" s="991"/>
      <c r="AZ5" s="207"/>
      <c r="BA5" s="207"/>
      <c r="BB5" s="207"/>
      <c r="BC5" s="207"/>
      <c r="BD5" s="207"/>
      <c r="BE5" s="208"/>
      <c r="BF5" s="208"/>
      <c r="BG5" s="208"/>
      <c r="BH5" s="208"/>
      <c r="BI5" s="208"/>
      <c r="BJ5" s="208"/>
      <c r="BK5" s="208"/>
      <c r="BL5" s="208"/>
      <c r="BM5" s="208"/>
      <c r="BN5" s="208"/>
      <c r="BO5" s="208"/>
      <c r="BP5" s="208"/>
      <c r="BQ5" s="999" t="s">
        <v>359</v>
      </c>
      <c r="BR5" s="1000"/>
      <c r="BS5" s="1000"/>
      <c r="BT5" s="1000"/>
      <c r="BU5" s="1000"/>
      <c r="BV5" s="1000"/>
      <c r="BW5" s="1000"/>
      <c r="BX5" s="1000"/>
      <c r="BY5" s="1000"/>
      <c r="BZ5" s="1000"/>
      <c r="CA5" s="1000"/>
      <c r="CB5" s="1000"/>
      <c r="CC5" s="1000"/>
      <c r="CD5" s="1000"/>
      <c r="CE5" s="1000"/>
      <c r="CF5" s="1000"/>
      <c r="CG5" s="1001"/>
      <c r="CH5" s="985" t="s">
        <v>360</v>
      </c>
      <c r="CI5" s="986"/>
      <c r="CJ5" s="986"/>
      <c r="CK5" s="986"/>
      <c r="CL5" s="987"/>
      <c r="CM5" s="985" t="s">
        <v>361</v>
      </c>
      <c r="CN5" s="986"/>
      <c r="CO5" s="986"/>
      <c r="CP5" s="986"/>
      <c r="CQ5" s="987"/>
      <c r="CR5" s="985" t="s">
        <v>362</v>
      </c>
      <c r="CS5" s="986"/>
      <c r="CT5" s="986"/>
      <c r="CU5" s="986"/>
      <c r="CV5" s="987"/>
      <c r="CW5" s="985" t="s">
        <v>363</v>
      </c>
      <c r="CX5" s="986"/>
      <c r="CY5" s="986"/>
      <c r="CZ5" s="986"/>
      <c r="DA5" s="987"/>
      <c r="DB5" s="985" t="s">
        <v>364</v>
      </c>
      <c r="DC5" s="986"/>
      <c r="DD5" s="986"/>
      <c r="DE5" s="986"/>
      <c r="DF5" s="987"/>
      <c r="DG5" s="1097" t="s">
        <v>365</v>
      </c>
      <c r="DH5" s="1098"/>
      <c r="DI5" s="1098"/>
      <c r="DJ5" s="1098"/>
      <c r="DK5" s="1099"/>
      <c r="DL5" s="1097" t="s">
        <v>366</v>
      </c>
      <c r="DM5" s="1098"/>
      <c r="DN5" s="1098"/>
      <c r="DO5" s="1098"/>
      <c r="DP5" s="1099"/>
      <c r="DQ5" s="985" t="s">
        <v>367</v>
      </c>
      <c r="DR5" s="986"/>
      <c r="DS5" s="986"/>
      <c r="DT5" s="986"/>
      <c r="DU5" s="987"/>
      <c r="DV5" s="985" t="s">
        <v>358</v>
      </c>
      <c r="DW5" s="986"/>
      <c r="DX5" s="986"/>
      <c r="DY5" s="986"/>
      <c r="DZ5" s="991"/>
      <c r="EA5" s="205"/>
    </row>
    <row r="6" spans="1:131" s="206" customFormat="1" ht="26.25" customHeight="1" thickBot="1" x14ac:dyDescent="0.2">
      <c r="A6" s="1002"/>
      <c r="B6" s="1003"/>
      <c r="C6" s="1003"/>
      <c r="D6" s="1003"/>
      <c r="E6" s="1003"/>
      <c r="F6" s="1003"/>
      <c r="G6" s="1003"/>
      <c r="H6" s="1003"/>
      <c r="I6" s="1003"/>
      <c r="J6" s="1003"/>
      <c r="K6" s="1003"/>
      <c r="L6" s="1003"/>
      <c r="M6" s="1003"/>
      <c r="N6" s="1003"/>
      <c r="O6" s="1003"/>
      <c r="P6" s="1004"/>
      <c r="Q6" s="988"/>
      <c r="R6" s="989"/>
      <c r="S6" s="989"/>
      <c r="T6" s="989"/>
      <c r="U6" s="990"/>
      <c r="V6" s="988"/>
      <c r="W6" s="989"/>
      <c r="X6" s="989"/>
      <c r="Y6" s="989"/>
      <c r="Z6" s="990"/>
      <c r="AA6" s="988"/>
      <c r="AB6" s="989"/>
      <c r="AC6" s="989"/>
      <c r="AD6" s="989"/>
      <c r="AE6" s="989"/>
      <c r="AF6" s="1113"/>
      <c r="AG6" s="989"/>
      <c r="AH6" s="989"/>
      <c r="AI6" s="989"/>
      <c r="AJ6" s="992"/>
      <c r="AK6" s="989"/>
      <c r="AL6" s="989"/>
      <c r="AM6" s="989"/>
      <c r="AN6" s="989"/>
      <c r="AO6" s="990"/>
      <c r="AP6" s="988"/>
      <c r="AQ6" s="989"/>
      <c r="AR6" s="989"/>
      <c r="AS6" s="989"/>
      <c r="AT6" s="990"/>
      <c r="AU6" s="988"/>
      <c r="AV6" s="989"/>
      <c r="AW6" s="989"/>
      <c r="AX6" s="989"/>
      <c r="AY6" s="992"/>
      <c r="AZ6" s="203"/>
      <c r="BA6" s="203"/>
      <c r="BB6" s="203"/>
      <c r="BC6" s="203"/>
      <c r="BD6" s="203"/>
      <c r="BE6" s="204"/>
      <c r="BF6" s="204"/>
      <c r="BG6" s="204"/>
      <c r="BH6" s="204"/>
      <c r="BI6" s="204"/>
      <c r="BJ6" s="204"/>
      <c r="BK6" s="204"/>
      <c r="BL6" s="204"/>
      <c r="BM6" s="204"/>
      <c r="BN6" s="204"/>
      <c r="BO6" s="204"/>
      <c r="BP6" s="204"/>
      <c r="BQ6" s="1002"/>
      <c r="BR6" s="1003"/>
      <c r="BS6" s="1003"/>
      <c r="BT6" s="1003"/>
      <c r="BU6" s="1003"/>
      <c r="BV6" s="1003"/>
      <c r="BW6" s="1003"/>
      <c r="BX6" s="1003"/>
      <c r="BY6" s="1003"/>
      <c r="BZ6" s="1003"/>
      <c r="CA6" s="1003"/>
      <c r="CB6" s="1003"/>
      <c r="CC6" s="1003"/>
      <c r="CD6" s="1003"/>
      <c r="CE6" s="1003"/>
      <c r="CF6" s="1003"/>
      <c r="CG6" s="100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100"/>
      <c r="DH6" s="1101"/>
      <c r="DI6" s="1101"/>
      <c r="DJ6" s="1101"/>
      <c r="DK6" s="1102"/>
      <c r="DL6" s="1100"/>
      <c r="DM6" s="1101"/>
      <c r="DN6" s="1101"/>
      <c r="DO6" s="1101"/>
      <c r="DP6" s="1102"/>
      <c r="DQ6" s="988"/>
      <c r="DR6" s="989"/>
      <c r="DS6" s="989"/>
      <c r="DT6" s="989"/>
      <c r="DU6" s="990"/>
      <c r="DV6" s="988"/>
      <c r="DW6" s="989"/>
      <c r="DX6" s="989"/>
      <c r="DY6" s="989"/>
      <c r="DZ6" s="992"/>
      <c r="EA6" s="205"/>
    </row>
    <row r="7" spans="1:131" s="206" customFormat="1" ht="26.25" customHeight="1" thickTop="1" x14ac:dyDescent="0.15">
      <c r="A7" s="209">
        <v>1</v>
      </c>
      <c r="B7" s="1046" t="s">
        <v>368</v>
      </c>
      <c r="C7" s="1047"/>
      <c r="D7" s="1047"/>
      <c r="E7" s="1047"/>
      <c r="F7" s="1047"/>
      <c r="G7" s="1047"/>
      <c r="H7" s="1047"/>
      <c r="I7" s="1047"/>
      <c r="J7" s="1047"/>
      <c r="K7" s="1047"/>
      <c r="L7" s="1047"/>
      <c r="M7" s="1047"/>
      <c r="N7" s="1047"/>
      <c r="O7" s="1047"/>
      <c r="P7" s="1048"/>
      <c r="Q7" s="1103">
        <v>10721</v>
      </c>
      <c r="R7" s="1104"/>
      <c r="S7" s="1104"/>
      <c r="T7" s="1104"/>
      <c r="U7" s="1104"/>
      <c r="V7" s="1104">
        <v>10101</v>
      </c>
      <c r="W7" s="1104"/>
      <c r="X7" s="1104"/>
      <c r="Y7" s="1104"/>
      <c r="Z7" s="1104"/>
      <c r="AA7" s="1104">
        <v>620</v>
      </c>
      <c r="AB7" s="1104"/>
      <c r="AC7" s="1104"/>
      <c r="AD7" s="1104"/>
      <c r="AE7" s="1105"/>
      <c r="AF7" s="1106">
        <v>566</v>
      </c>
      <c r="AG7" s="1107"/>
      <c r="AH7" s="1107"/>
      <c r="AI7" s="1107"/>
      <c r="AJ7" s="1108"/>
      <c r="AK7" s="1090">
        <v>3</v>
      </c>
      <c r="AL7" s="1091"/>
      <c r="AM7" s="1091"/>
      <c r="AN7" s="1091"/>
      <c r="AO7" s="1091"/>
      <c r="AP7" s="1091">
        <v>10899</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084"/>
      <c r="DW7" s="1085"/>
      <c r="DX7" s="1085"/>
      <c r="DY7" s="1085"/>
      <c r="DZ7" s="1086"/>
      <c r="EA7" s="205"/>
    </row>
    <row r="8" spans="1:131" s="206" customFormat="1" ht="26.25" customHeight="1" x14ac:dyDescent="0.15">
      <c r="A8" s="212">
        <v>2</v>
      </c>
      <c r="B8" s="1027" t="s">
        <v>369</v>
      </c>
      <c r="C8" s="1028"/>
      <c r="D8" s="1028"/>
      <c r="E8" s="1028"/>
      <c r="F8" s="1028"/>
      <c r="G8" s="1028"/>
      <c r="H8" s="1028"/>
      <c r="I8" s="1028"/>
      <c r="J8" s="1028"/>
      <c r="K8" s="1028"/>
      <c r="L8" s="1028"/>
      <c r="M8" s="1028"/>
      <c r="N8" s="1028"/>
      <c r="O8" s="1028"/>
      <c r="P8" s="1029"/>
      <c r="Q8" s="1039">
        <v>14</v>
      </c>
      <c r="R8" s="1040"/>
      <c r="S8" s="1040"/>
      <c r="T8" s="1040"/>
      <c r="U8" s="1040"/>
      <c r="V8" s="1040">
        <v>14</v>
      </c>
      <c r="W8" s="1040"/>
      <c r="X8" s="1040"/>
      <c r="Y8" s="1040"/>
      <c r="Z8" s="1040"/>
      <c r="AA8" s="1040" t="s">
        <v>541</v>
      </c>
      <c r="AB8" s="1040"/>
      <c r="AC8" s="1040"/>
      <c r="AD8" s="1040"/>
      <c r="AE8" s="1041"/>
      <c r="AF8" s="1033" t="s">
        <v>370</v>
      </c>
      <c r="AG8" s="1034"/>
      <c r="AH8" s="1034"/>
      <c r="AI8" s="1034"/>
      <c r="AJ8" s="1035"/>
      <c r="AK8" s="1082" t="s">
        <v>541</v>
      </c>
      <c r="AL8" s="1083"/>
      <c r="AM8" s="1083"/>
      <c r="AN8" s="1083"/>
      <c r="AO8" s="1083"/>
      <c r="AP8" s="1083" t="s">
        <v>541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2"/>
      <c r="BT8" s="1013"/>
      <c r="BU8" s="1013"/>
      <c r="BV8" s="1013"/>
      <c r="BW8" s="1013"/>
      <c r="BX8" s="1013"/>
      <c r="BY8" s="1013"/>
      <c r="BZ8" s="1013"/>
      <c r="CA8" s="1013"/>
      <c r="CB8" s="1013"/>
      <c r="CC8" s="1013"/>
      <c r="CD8" s="1013"/>
      <c r="CE8" s="1013"/>
      <c r="CF8" s="1013"/>
      <c r="CG8" s="1014"/>
      <c r="CH8" s="993"/>
      <c r="CI8" s="994"/>
      <c r="CJ8" s="994"/>
      <c r="CK8" s="994"/>
      <c r="CL8" s="995"/>
      <c r="CM8" s="993"/>
      <c r="CN8" s="994"/>
      <c r="CO8" s="994"/>
      <c r="CP8" s="994"/>
      <c r="CQ8" s="995"/>
      <c r="CR8" s="993"/>
      <c r="CS8" s="994"/>
      <c r="CT8" s="994"/>
      <c r="CU8" s="994"/>
      <c r="CV8" s="995"/>
      <c r="CW8" s="993"/>
      <c r="CX8" s="994"/>
      <c r="CY8" s="994"/>
      <c r="CZ8" s="994"/>
      <c r="DA8" s="995"/>
      <c r="DB8" s="993"/>
      <c r="DC8" s="994"/>
      <c r="DD8" s="994"/>
      <c r="DE8" s="994"/>
      <c r="DF8" s="995"/>
      <c r="DG8" s="993"/>
      <c r="DH8" s="994"/>
      <c r="DI8" s="994"/>
      <c r="DJ8" s="994"/>
      <c r="DK8" s="995"/>
      <c r="DL8" s="993"/>
      <c r="DM8" s="994"/>
      <c r="DN8" s="994"/>
      <c r="DO8" s="994"/>
      <c r="DP8" s="995"/>
      <c r="DQ8" s="993"/>
      <c r="DR8" s="994"/>
      <c r="DS8" s="994"/>
      <c r="DT8" s="994"/>
      <c r="DU8" s="995"/>
      <c r="DV8" s="996"/>
      <c r="DW8" s="997"/>
      <c r="DX8" s="997"/>
      <c r="DY8" s="997"/>
      <c r="DZ8" s="998"/>
      <c r="EA8" s="205"/>
    </row>
    <row r="9" spans="1:131" s="206" customFormat="1" ht="26.25" customHeight="1" x14ac:dyDescent="0.15">
      <c r="A9" s="212">
        <v>3</v>
      </c>
      <c r="B9" s="1027" t="s">
        <v>371</v>
      </c>
      <c r="C9" s="1028"/>
      <c r="D9" s="1028"/>
      <c r="E9" s="1028"/>
      <c r="F9" s="1028"/>
      <c r="G9" s="1028"/>
      <c r="H9" s="1028"/>
      <c r="I9" s="1028"/>
      <c r="J9" s="1028"/>
      <c r="K9" s="1028"/>
      <c r="L9" s="1028"/>
      <c r="M9" s="1028"/>
      <c r="N9" s="1028"/>
      <c r="O9" s="1028"/>
      <c r="P9" s="1029"/>
      <c r="Q9" s="1039">
        <v>189</v>
      </c>
      <c r="R9" s="1040"/>
      <c r="S9" s="1040"/>
      <c r="T9" s="1040"/>
      <c r="U9" s="1040"/>
      <c r="V9" s="1040">
        <v>189</v>
      </c>
      <c r="W9" s="1040"/>
      <c r="X9" s="1040"/>
      <c r="Y9" s="1040"/>
      <c r="Z9" s="1040"/>
      <c r="AA9" s="1040" t="s">
        <v>541</v>
      </c>
      <c r="AB9" s="1040"/>
      <c r="AC9" s="1040"/>
      <c r="AD9" s="1040"/>
      <c r="AE9" s="1041"/>
      <c r="AF9" s="1033" t="s">
        <v>370</v>
      </c>
      <c r="AG9" s="1034"/>
      <c r="AH9" s="1034"/>
      <c r="AI9" s="1034"/>
      <c r="AJ9" s="1035"/>
      <c r="AK9" s="1082">
        <v>82</v>
      </c>
      <c r="AL9" s="1083"/>
      <c r="AM9" s="1083"/>
      <c r="AN9" s="1083"/>
      <c r="AO9" s="1083"/>
      <c r="AP9" s="1083" t="s">
        <v>542</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2"/>
      <c r="BT9" s="1013"/>
      <c r="BU9" s="1013"/>
      <c r="BV9" s="1013"/>
      <c r="BW9" s="1013"/>
      <c r="BX9" s="1013"/>
      <c r="BY9" s="1013"/>
      <c r="BZ9" s="1013"/>
      <c r="CA9" s="1013"/>
      <c r="CB9" s="1013"/>
      <c r="CC9" s="1013"/>
      <c r="CD9" s="1013"/>
      <c r="CE9" s="1013"/>
      <c r="CF9" s="1013"/>
      <c r="CG9" s="1014"/>
      <c r="CH9" s="993"/>
      <c r="CI9" s="994"/>
      <c r="CJ9" s="994"/>
      <c r="CK9" s="994"/>
      <c r="CL9" s="995"/>
      <c r="CM9" s="993"/>
      <c r="CN9" s="994"/>
      <c r="CO9" s="994"/>
      <c r="CP9" s="994"/>
      <c r="CQ9" s="995"/>
      <c r="CR9" s="993"/>
      <c r="CS9" s="994"/>
      <c r="CT9" s="994"/>
      <c r="CU9" s="994"/>
      <c r="CV9" s="995"/>
      <c r="CW9" s="993"/>
      <c r="CX9" s="994"/>
      <c r="CY9" s="994"/>
      <c r="CZ9" s="994"/>
      <c r="DA9" s="995"/>
      <c r="DB9" s="993"/>
      <c r="DC9" s="994"/>
      <c r="DD9" s="994"/>
      <c r="DE9" s="994"/>
      <c r="DF9" s="995"/>
      <c r="DG9" s="993"/>
      <c r="DH9" s="994"/>
      <c r="DI9" s="994"/>
      <c r="DJ9" s="994"/>
      <c r="DK9" s="995"/>
      <c r="DL9" s="993"/>
      <c r="DM9" s="994"/>
      <c r="DN9" s="994"/>
      <c r="DO9" s="994"/>
      <c r="DP9" s="995"/>
      <c r="DQ9" s="993"/>
      <c r="DR9" s="994"/>
      <c r="DS9" s="994"/>
      <c r="DT9" s="994"/>
      <c r="DU9" s="995"/>
      <c r="DV9" s="996"/>
      <c r="DW9" s="997"/>
      <c r="DX9" s="997"/>
      <c r="DY9" s="997"/>
      <c r="DZ9" s="998"/>
      <c r="EA9" s="205"/>
    </row>
    <row r="10" spans="1:131" s="206" customFormat="1" ht="26.25" customHeight="1" x14ac:dyDescent="0.15">
      <c r="A10" s="212">
        <v>4</v>
      </c>
      <c r="B10" s="1027" t="s">
        <v>372</v>
      </c>
      <c r="C10" s="1028"/>
      <c r="D10" s="1028"/>
      <c r="E10" s="1028"/>
      <c r="F10" s="1028"/>
      <c r="G10" s="1028"/>
      <c r="H10" s="1028"/>
      <c r="I10" s="1028"/>
      <c r="J10" s="1028"/>
      <c r="K10" s="1028"/>
      <c r="L10" s="1028"/>
      <c r="M10" s="1028"/>
      <c r="N10" s="1028"/>
      <c r="O10" s="1028"/>
      <c r="P10" s="1029"/>
      <c r="Q10" s="1039">
        <v>20</v>
      </c>
      <c r="R10" s="1040"/>
      <c r="S10" s="1040"/>
      <c r="T10" s="1040"/>
      <c r="U10" s="1040"/>
      <c r="V10" s="1040">
        <v>20</v>
      </c>
      <c r="W10" s="1040"/>
      <c r="X10" s="1040"/>
      <c r="Y10" s="1040"/>
      <c r="Z10" s="1040"/>
      <c r="AA10" s="1040" t="s">
        <v>542</v>
      </c>
      <c r="AB10" s="1040"/>
      <c r="AC10" s="1040"/>
      <c r="AD10" s="1040"/>
      <c r="AE10" s="1041"/>
      <c r="AF10" s="1033" t="s">
        <v>370</v>
      </c>
      <c r="AG10" s="1034"/>
      <c r="AH10" s="1034"/>
      <c r="AI10" s="1034"/>
      <c r="AJ10" s="1035"/>
      <c r="AK10" s="1082">
        <v>20</v>
      </c>
      <c r="AL10" s="1083"/>
      <c r="AM10" s="1083"/>
      <c r="AN10" s="1083"/>
      <c r="AO10" s="1083"/>
      <c r="AP10" s="1083">
        <v>2</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2"/>
      <c r="BT10" s="1013"/>
      <c r="BU10" s="1013"/>
      <c r="BV10" s="1013"/>
      <c r="BW10" s="1013"/>
      <c r="BX10" s="1013"/>
      <c r="BY10" s="1013"/>
      <c r="BZ10" s="1013"/>
      <c r="CA10" s="1013"/>
      <c r="CB10" s="1013"/>
      <c r="CC10" s="1013"/>
      <c r="CD10" s="1013"/>
      <c r="CE10" s="1013"/>
      <c r="CF10" s="1013"/>
      <c r="CG10" s="1014"/>
      <c r="CH10" s="993"/>
      <c r="CI10" s="994"/>
      <c r="CJ10" s="994"/>
      <c r="CK10" s="994"/>
      <c r="CL10" s="995"/>
      <c r="CM10" s="993"/>
      <c r="CN10" s="994"/>
      <c r="CO10" s="994"/>
      <c r="CP10" s="994"/>
      <c r="CQ10" s="995"/>
      <c r="CR10" s="993"/>
      <c r="CS10" s="994"/>
      <c r="CT10" s="994"/>
      <c r="CU10" s="994"/>
      <c r="CV10" s="995"/>
      <c r="CW10" s="993"/>
      <c r="CX10" s="994"/>
      <c r="CY10" s="994"/>
      <c r="CZ10" s="994"/>
      <c r="DA10" s="995"/>
      <c r="DB10" s="993"/>
      <c r="DC10" s="994"/>
      <c r="DD10" s="994"/>
      <c r="DE10" s="994"/>
      <c r="DF10" s="995"/>
      <c r="DG10" s="993"/>
      <c r="DH10" s="994"/>
      <c r="DI10" s="994"/>
      <c r="DJ10" s="994"/>
      <c r="DK10" s="995"/>
      <c r="DL10" s="993"/>
      <c r="DM10" s="994"/>
      <c r="DN10" s="994"/>
      <c r="DO10" s="994"/>
      <c r="DP10" s="995"/>
      <c r="DQ10" s="993"/>
      <c r="DR10" s="994"/>
      <c r="DS10" s="994"/>
      <c r="DT10" s="994"/>
      <c r="DU10" s="995"/>
      <c r="DV10" s="996"/>
      <c r="DW10" s="997"/>
      <c r="DX10" s="997"/>
      <c r="DY10" s="997"/>
      <c r="DZ10" s="998"/>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2"/>
      <c r="BT11" s="1013"/>
      <c r="BU11" s="1013"/>
      <c r="BV11" s="1013"/>
      <c r="BW11" s="1013"/>
      <c r="BX11" s="1013"/>
      <c r="BY11" s="1013"/>
      <c r="BZ11" s="1013"/>
      <c r="CA11" s="1013"/>
      <c r="CB11" s="1013"/>
      <c r="CC11" s="1013"/>
      <c r="CD11" s="1013"/>
      <c r="CE11" s="1013"/>
      <c r="CF11" s="1013"/>
      <c r="CG11" s="1014"/>
      <c r="CH11" s="993"/>
      <c r="CI11" s="994"/>
      <c r="CJ11" s="994"/>
      <c r="CK11" s="994"/>
      <c r="CL11" s="995"/>
      <c r="CM11" s="993"/>
      <c r="CN11" s="994"/>
      <c r="CO11" s="994"/>
      <c r="CP11" s="994"/>
      <c r="CQ11" s="995"/>
      <c r="CR11" s="993"/>
      <c r="CS11" s="994"/>
      <c r="CT11" s="994"/>
      <c r="CU11" s="994"/>
      <c r="CV11" s="995"/>
      <c r="CW11" s="993"/>
      <c r="CX11" s="994"/>
      <c r="CY11" s="994"/>
      <c r="CZ11" s="994"/>
      <c r="DA11" s="995"/>
      <c r="DB11" s="993"/>
      <c r="DC11" s="994"/>
      <c r="DD11" s="994"/>
      <c r="DE11" s="994"/>
      <c r="DF11" s="995"/>
      <c r="DG11" s="993"/>
      <c r="DH11" s="994"/>
      <c r="DI11" s="994"/>
      <c r="DJ11" s="994"/>
      <c r="DK11" s="995"/>
      <c r="DL11" s="993"/>
      <c r="DM11" s="994"/>
      <c r="DN11" s="994"/>
      <c r="DO11" s="994"/>
      <c r="DP11" s="995"/>
      <c r="DQ11" s="993"/>
      <c r="DR11" s="994"/>
      <c r="DS11" s="994"/>
      <c r="DT11" s="994"/>
      <c r="DU11" s="995"/>
      <c r="DV11" s="996"/>
      <c r="DW11" s="997"/>
      <c r="DX11" s="997"/>
      <c r="DY11" s="997"/>
      <c r="DZ11" s="998"/>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93"/>
      <c r="CI12" s="994"/>
      <c r="CJ12" s="994"/>
      <c r="CK12" s="994"/>
      <c r="CL12" s="995"/>
      <c r="CM12" s="993"/>
      <c r="CN12" s="994"/>
      <c r="CO12" s="994"/>
      <c r="CP12" s="994"/>
      <c r="CQ12" s="995"/>
      <c r="CR12" s="993"/>
      <c r="CS12" s="994"/>
      <c r="CT12" s="994"/>
      <c r="CU12" s="994"/>
      <c r="CV12" s="995"/>
      <c r="CW12" s="993"/>
      <c r="CX12" s="994"/>
      <c r="CY12" s="994"/>
      <c r="CZ12" s="994"/>
      <c r="DA12" s="995"/>
      <c r="DB12" s="993"/>
      <c r="DC12" s="994"/>
      <c r="DD12" s="994"/>
      <c r="DE12" s="994"/>
      <c r="DF12" s="995"/>
      <c r="DG12" s="993"/>
      <c r="DH12" s="994"/>
      <c r="DI12" s="994"/>
      <c r="DJ12" s="994"/>
      <c r="DK12" s="995"/>
      <c r="DL12" s="993"/>
      <c r="DM12" s="994"/>
      <c r="DN12" s="994"/>
      <c r="DO12" s="994"/>
      <c r="DP12" s="995"/>
      <c r="DQ12" s="993"/>
      <c r="DR12" s="994"/>
      <c r="DS12" s="994"/>
      <c r="DT12" s="994"/>
      <c r="DU12" s="995"/>
      <c r="DV12" s="996"/>
      <c r="DW12" s="997"/>
      <c r="DX12" s="997"/>
      <c r="DY12" s="997"/>
      <c r="DZ12" s="998"/>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93"/>
      <c r="CI13" s="994"/>
      <c r="CJ13" s="994"/>
      <c r="CK13" s="994"/>
      <c r="CL13" s="995"/>
      <c r="CM13" s="993"/>
      <c r="CN13" s="994"/>
      <c r="CO13" s="994"/>
      <c r="CP13" s="994"/>
      <c r="CQ13" s="995"/>
      <c r="CR13" s="993"/>
      <c r="CS13" s="994"/>
      <c r="CT13" s="994"/>
      <c r="CU13" s="994"/>
      <c r="CV13" s="995"/>
      <c r="CW13" s="993"/>
      <c r="CX13" s="994"/>
      <c r="CY13" s="994"/>
      <c r="CZ13" s="994"/>
      <c r="DA13" s="995"/>
      <c r="DB13" s="993"/>
      <c r="DC13" s="994"/>
      <c r="DD13" s="994"/>
      <c r="DE13" s="994"/>
      <c r="DF13" s="995"/>
      <c r="DG13" s="993"/>
      <c r="DH13" s="994"/>
      <c r="DI13" s="994"/>
      <c r="DJ13" s="994"/>
      <c r="DK13" s="995"/>
      <c r="DL13" s="993"/>
      <c r="DM13" s="994"/>
      <c r="DN13" s="994"/>
      <c r="DO13" s="994"/>
      <c r="DP13" s="995"/>
      <c r="DQ13" s="993"/>
      <c r="DR13" s="994"/>
      <c r="DS13" s="994"/>
      <c r="DT13" s="994"/>
      <c r="DU13" s="995"/>
      <c r="DV13" s="996"/>
      <c r="DW13" s="997"/>
      <c r="DX13" s="997"/>
      <c r="DY13" s="997"/>
      <c r="DZ13" s="998"/>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93"/>
      <c r="CI14" s="994"/>
      <c r="CJ14" s="994"/>
      <c r="CK14" s="994"/>
      <c r="CL14" s="995"/>
      <c r="CM14" s="993"/>
      <c r="CN14" s="994"/>
      <c r="CO14" s="994"/>
      <c r="CP14" s="994"/>
      <c r="CQ14" s="995"/>
      <c r="CR14" s="993"/>
      <c r="CS14" s="994"/>
      <c r="CT14" s="994"/>
      <c r="CU14" s="994"/>
      <c r="CV14" s="995"/>
      <c r="CW14" s="993"/>
      <c r="CX14" s="994"/>
      <c r="CY14" s="994"/>
      <c r="CZ14" s="994"/>
      <c r="DA14" s="995"/>
      <c r="DB14" s="993"/>
      <c r="DC14" s="994"/>
      <c r="DD14" s="994"/>
      <c r="DE14" s="994"/>
      <c r="DF14" s="995"/>
      <c r="DG14" s="993"/>
      <c r="DH14" s="994"/>
      <c r="DI14" s="994"/>
      <c r="DJ14" s="994"/>
      <c r="DK14" s="995"/>
      <c r="DL14" s="993"/>
      <c r="DM14" s="994"/>
      <c r="DN14" s="994"/>
      <c r="DO14" s="994"/>
      <c r="DP14" s="995"/>
      <c r="DQ14" s="993"/>
      <c r="DR14" s="994"/>
      <c r="DS14" s="994"/>
      <c r="DT14" s="994"/>
      <c r="DU14" s="995"/>
      <c r="DV14" s="996"/>
      <c r="DW14" s="997"/>
      <c r="DX14" s="997"/>
      <c r="DY14" s="997"/>
      <c r="DZ14" s="998"/>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93"/>
      <c r="CI15" s="994"/>
      <c r="CJ15" s="994"/>
      <c r="CK15" s="994"/>
      <c r="CL15" s="995"/>
      <c r="CM15" s="993"/>
      <c r="CN15" s="994"/>
      <c r="CO15" s="994"/>
      <c r="CP15" s="994"/>
      <c r="CQ15" s="995"/>
      <c r="CR15" s="993"/>
      <c r="CS15" s="994"/>
      <c r="CT15" s="994"/>
      <c r="CU15" s="994"/>
      <c r="CV15" s="995"/>
      <c r="CW15" s="993"/>
      <c r="CX15" s="994"/>
      <c r="CY15" s="994"/>
      <c r="CZ15" s="994"/>
      <c r="DA15" s="995"/>
      <c r="DB15" s="993"/>
      <c r="DC15" s="994"/>
      <c r="DD15" s="994"/>
      <c r="DE15" s="994"/>
      <c r="DF15" s="995"/>
      <c r="DG15" s="993"/>
      <c r="DH15" s="994"/>
      <c r="DI15" s="994"/>
      <c r="DJ15" s="994"/>
      <c r="DK15" s="995"/>
      <c r="DL15" s="993"/>
      <c r="DM15" s="994"/>
      <c r="DN15" s="994"/>
      <c r="DO15" s="994"/>
      <c r="DP15" s="995"/>
      <c r="DQ15" s="993"/>
      <c r="DR15" s="994"/>
      <c r="DS15" s="994"/>
      <c r="DT15" s="994"/>
      <c r="DU15" s="995"/>
      <c r="DV15" s="996"/>
      <c r="DW15" s="997"/>
      <c r="DX15" s="997"/>
      <c r="DY15" s="997"/>
      <c r="DZ15" s="998"/>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93"/>
      <c r="CI16" s="994"/>
      <c r="CJ16" s="994"/>
      <c r="CK16" s="994"/>
      <c r="CL16" s="995"/>
      <c r="CM16" s="993"/>
      <c r="CN16" s="994"/>
      <c r="CO16" s="994"/>
      <c r="CP16" s="994"/>
      <c r="CQ16" s="995"/>
      <c r="CR16" s="993"/>
      <c r="CS16" s="994"/>
      <c r="CT16" s="994"/>
      <c r="CU16" s="994"/>
      <c r="CV16" s="995"/>
      <c r="CW16" s="993"/>
      <c r="CX16" s="994"/>
      <c r="CY16" s="994"/>
      <c r="CZ16" s="994"/>
      <c r="DA16" s="995"/>
      <c r="DB16" s="993"/>
      <c r="DC16" s="994"/>
      <c r="DD16" s="994"/>
      <c r="DE16" s="994"/>
      <c r="DF16" s="995"/>
      <c r="DG16" s="993"/>
      <c r="DH16" s="994"/>
      <c r="DI16" s="994"/>
      <c r="DJ16" s="994"/>
      <c r="DK16" s="995"/>
      <c r="DL16" s="993"/>
      <c r="DM16" s="994"/>
      <c r="DN16" s="994"/>
      <c r="DO16" s="994"/>
      <c r="DP16" s="995"/>
      <c r="DQ16" s="993"/>
      <c r="DR16" s="994"/>
      <c r="DS16" s="994"/>
      <c r="DT16" s="994"/>
      <c r="DU16" s="995"/>
      <c r="DV16" s="996"/>
      <c r="DW16" s="997"/>
      <c r="DX16" s="997"/>
      <c r="DY16" s="997"/>
      <c r="DZ16" s="998"/>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93"/>
      <c r="CI17" s="994"/>
      <c r="CJ17" s="994"/>
      <c r="CK17" s="994"/>
      <c r="CL17" s="995"/>
      <c r="CM17" s="993"/>
      <c r="CN17" s="994"/>
      <c r="CO17" s="994"/>
      <c r="CP17" s="994"/>
      <c r="CQ17" s="995"/>
      <c r="CR17" s="993"/>
      <c r="CS17" s="994"/>
      <c r="CT17" s="994"/>
      <c r="CU17" s="994"/>
      <c r="CV17" s="995"/>
      <c r="CW17" s="993"/>
      <c r="CX17" s="994"/>
      <c r="CY17" s="994"/>
      <c r="CZ17" s="994"/>
      <c r="DA17" s="995"/>
      <c r="DB17" s="993"/>
      <c r="DC17" s="994"/>
      <c r="DD17" s="994"/>
      <c r="DE17" s="994"/>
      <c r="DF17" s="995"/>
      <c r="DG17" s="993"/>
      <c r="DH17" s="994"/>
      <c r="DI17" s="994"/>
      <c r="DJ17" s="994"/>
      <c r="DK17" s="995"/>
      <c r="DL17" s="993"/>
      <c r="DM17" s="994"/>
      <c r="DN17" s="994"/>
      <c r="DO17" s="994"/>
      <c r="DP17" s="995"/>
      <c r="DQ17" s="993"/>
      <c r="DR17" s="994"/>
      <c r="DS17" s="994"/>
      <c r="DT17" s="994"/>
      <c r="DU17" s="995"/>
      <c r="DV17" s="996"/>
      <c r="DW17" s="997"/>
      <c r="DX17" s="997"/>
      <c r="DY17" s="997"/>
      <c r="DZ17" s="998"/>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93"/>
      <c r="CI18" s="994"/>
      <c r="CJ18" s="994"/>
      <c r="CK18" s="994"/>
      <c r="CL18" s="995"/>
      <c r="CM18" s="993"/>
      <c r="CN18" s="994"/>
      <c r="CO18" s="994"/>
      <c r="CP18" s="994"/>
      <c r="CQ18" s="995"/>
      <c r="CR18" s="993"/>
      <c r="CS18" s="994"/>
      <c r="CT18" s="994"/>
      <c r="CU18" s="994"/>
      <c r="CV18" s="995"/>
      <c r="CW18" s="993"/>
      <c r="CX18" s="994"/>
      <c r="CY18" s="994"/>
      <c r="CZ18" s="994"/>
      <c r="DA18" s="995"/>
      <c r="DB18" s="993"/>
      <c r="DC18" s="994"/>
      <c r="DD18" s="994"/>
      <c r="DE18" s="994"/>
      <c r="DF18" s="995"/>
      <c r="DG18" s="993"/>
      <c r="DH18" s="994"/>
      <c r="DI18" s="994"/>
      <c r="DJ18" s="994"/>
      <c r="DK18" s="995"/>
      <c r="DL18" s="993"/>
      <c r="DM18" s="994"/>
      <c r="DN18" s="994"/>
      <c r="DO18" s="994"/>
      <c r="DP18" s="995"/>
      <c r="DQ18" s="993"/>
      <c r="DR18" s="994"/>
      <c r="DS18" s="994"/>
      <c r="DT18" s="994"/>
      <c r="DU18" s="995"/>
      <c r="DV18" s="996"/>
      <c r="DW18" s="997"/>
      <c r="DX18" s="997"/>
      <c r="DY18" s="997"/>
      <c r="DZ18" s="998"/>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93"/>
      <c r="CI19" s="994"/>
      <c r="CJ19" s="994"/>
      <c r="CK19" s="994"/>
      <c r="CL19" s="995"/>
      <c r="CM19" s="993"/>
      <c r="CN19" s="994"/>
      <c r="CO19" s="994"/>
      <c r="CP19" s="994"/>
      <c r="CQ19" s="995"/>
      <c r="CR19" s="993"/>
      <c r="CS19" s="994"/>
      <c r="CT19" s="994"/>
      <c r="CU19" s="994"/>
      <c r="CV19" s="995"/>
      <c r="CW19" s="993"/>
      <c r="CX19" s="994"/>
      <c r="CY19" s="994"/>
      <c r="CZ19" s="994"/>
      <c r="DA19" s="995"/>
      <c r="DB19" s="993"/>
      <c r="DC19" s="994"/>
      <c r="DD19" s="994"/>
      <c r="DE19" s="994"/>
      <c r="DF19" s="995"/>
      <c r="DG19" s="993"/>
      <c r="DH19" s="994"/>
      <c r="DI19" s="994"/>
      <c r="DJ19" s="994"/>
      <c r="DK19" s="995"/>
      <c r="DL19" s="993"/>
      <c r="DM19" s="994"/>
      <c r="DN19" s="994"/>
      <c r="DO19" s="994"/>
      <c r="DP19" s="995"/>
      <c r="DQ19" s="993"/>
      <c r="DR19" s="994"/>
      <c r="DS19" s="994"/>
      <c r="DT19" s="994"/>
      <c r="DU19" s="995"/>
      <c r="DV19" s="996"/>
      <c r="DW19" s="997"/>
      <c r="DX19" s="997"/>
      <c r="DY19" s="997"/>
      <c r="DZ19" s="998"/>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93"/>
      <c r="CI20" s="994"/>
      <c r="CJ20" s="994"/>
      <c r="CK20" s="994"/>
      <c r="CL20" s="995"/>
      <c r="CM20" s="993"/>
      <c r="CN20" s="994"/>
      <c r="CO20" s="994"/>
      <c r="CP20" s="994"/>
      <c r="CQ20" s="995"/>
      <c r="CR20" s="993"/>
      <c r="CS20" s="994"/>
      <c r="CT20" s="994"/>
      <c r="CU20" s="994"/>
      <c r="CV20" s="995"/>
      <c r="CW20" s="993"/>
      <c r="CX20" s="994"/>
      <c r="CY20" s="994"/>
      <c r="CZ20" s="994"/>
      <c r="DA20" s="995"/>
      <c r="DB20" s="993"/>
      <c r="DC20" s="994"/>
      <c r="DD20" s="994"/>
      <c r="DE20" s="994"/>
      <c r="DF20" s="995"/>
      <c r="DG20" s="993"/>
      <c r="DH20" s="994"/>
      <c r="DI20" s="994"/>
      <c r="DJ20" s="994"/>
      <c r="DK20" s="995"/>
      <c r="DL20" s="993"/>
      <c r="DM20" s="994"/>
      <c r="DN20" s="994"/>
      <c r="DO20" s="994"/>
      <c r="DP20" s="995"/>
      <c r="DQ20" s="993"/>
      <c r="DR20" s="994"/>
      <c r="DS20" s="994"/>
      <c r="DT20" s="994"/>
      <c r="DU20" s="995"/>
      <c r="DV20" s="996"/>
      <c r="DW20" s="997"/>
      <c r="DX20" s="997"/>
      <c r="DY20" s="997"/>
      <c r="DZ20" s="998"/>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93"/>
      <c r="CI21" s="994"/>
      <c r="CJ21" s="994"/>
      <c r="CK21" s="994"/>
      <c r="CL21" s="995"/>
      <c r="CM21" s="993"/>
      <c r="CN21" s="994"/>
      <c r="CO21" s="994"/>
      <c r="CP21" s="994"/>
      <c r="CQ21" s="995"/>
      <c r="CR21" s="993"/>
      <c r="CS21" s="994"/>
      <c r="CT21" s="994"/>
      <c r="CU21" s="994"/>
      <c r="CV21" s="995"/>
      <c r="CW21" s="993"/>
      <c r="CX21" s="994"/>
      <c r="CY21" s="994"/>
      <c r="CZ21" s="994"/>
      <c r="DA21" s="995"/>
      <c r="DB21" s="993"/>
      <c r="DC21" s="994"/>
      <c r="DD21" s="994"/>
      <c r="DE21" s="994"/>
      <c r="DF21" s="995"/>
      <c r="DG21" s="993"/>
      <c r="DH21" s="994"/>
      <c r="DI21" s="994"/>
      <c r="DJ21" s="994"/>
      <c r="DK21" s="995"/>
      <c r="DL21" s="993"/>
      <c r="DM21" s="994"/>
      <c r="DN21" s="994"/>
      <c r="DO21" s="994"/>
      <c r="DP21" s="995"/>
      <c r="DQ21" s="993"/>
      <c r="DR21" s="994"/>
      <c r="DS21" s="994"/>
      <c r="DT21" s="994"/>
      <c r="DU21" s="995"/>
      <c r="DV21" s="996"/>
      <c r="DW21" s="997"/>
      <c r="DX21" s="997"/>
      <c r="DY21" s="997"/>
      <c r="DZ21" s="998"/>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373</v>
      </c>
      <c r="BA22" s="1025"/>
      <c r="BB22" s="1025"/>
      <c r="BC22" s="1025"/>
      <c r="BD22" s="1026"/>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93"/>
      <c r="CI22" s="994"/>
      <c r="CJ22" s="994"/>
      <c r="CK22" s="994"/>
      <c r="CL22" s="995"/>
      <c r="CM22" s="993"/>
      <c r="CN22" s="994"/>
      <c r="CO22" s="994"/>
      <c r="CP22" s="994"/>
      <c r="CQ22" s="995"/>
      <c r="CR22" s="993"/>
      <c r="CS22" s="994"/>
      <c r="CT22" s="994"/>
      <c r="CU22" s="994"/>
      <c r="CV22" s="995"/>
      <c r="CW22" s="993"/>
      <c r="CX22" s="994"/>
      <c r="CY22" s="994"/>
      <c r="CZ22" s="994"/>
      <c r="DA22" s="995"/>
      <c r="DB22" s="993"/>
      <c r="DC22" s="994"/>
      <c r="DD22" s="994"/>
      <c r="DE22" s="994"/>
      <c r="DF22" s="995"/>
      <c r="DG22" s="993"/>
      <c r="DH22" s="994"/>
      <c r="DI22" s="994"/>
      <c r="DJ22" s="994"/>
      <c r="DK22" s="995"/>
      <c r="DL22" s="993"/>
      <c r="DM22" s="994"/>
      <c r="DN22" s="994"/>
      <c r="DO22" s="994"/>
      <c r="DP22" s="995"/>
      <c r="DQ22" s="993"/>
      <c r="DR22" s="994"/>
      <c r="DS22" s="994"/>
      <c r="DT22" s="994"/>
      <c r="DU22" s="995"/>
      <c r="DV22" s="996"/>
      <c r="DW22" s="997"/>
      <c r="DX22" s="997"/>
      <c r="DY22" s="997"/>
      <c r="DZ22" s="998"/>
      <c r="EA22" s="205"/>
    </row>
    <row r="23" spans="1:131" s="206" customFormat="1" ht="26.25" customHeight="1" thickBot="1" x14ac:dyDescent="0.2">
      <c r="A23" s="215" t="s">
        <v>374</v>
      </c>
      <c r="B23" s="940" t="s">
        <v>375</v>
      </c>
      <c r="C23" s="941"/>
      <c r="D23" s="941"/>
      <c r="E23" s="941"/>
      <c r="F23" s="941"/>
      <c r="G23" s="941"/>
      <c r="H23" s="941"/>
      <c r="I23" s="941"/>
      <c r="J23" s="941"/>
      <c r="K23" s="941"/>
      <c r="L23" s="941"/>
      <c r="M23" s="941"/>
      <c r="N23" s="941"/>
      <c r="O23" s="941"/>
      <c r="P23" s="942"/>
      <c r="Q23" s="1064">
        <v>10944</v>
      </c>
      <c r="R23" s="1065"/>
      <c r="S23" s="1065"/>
      <c r="T23" s="1065"/>
      <c r="U23" s="1065"/>
      <c r="V23" s="1065">
        <v>10325</v>
      </c>
      <c r="W23" s="1065"/>
      <c r="X23" s="1065"/>
      <c r="Y23" s="1065"/>
      <c r="Z23" s="1065"/>
      <c r="AA23" s="1065">
        <v>620</v>
      </c>
      <c r="AB23" s="1065"/>
      <c r="AC23" s="1065"/>
      <c r="AD23" s="1065"/>
      <c r="AE23" s="1066"/>
      <c r="AF23" s="1067">
        <v>566</v>
      </c>
      <c r="AG23" s="1065"/>
      <c r="AH23" s="1065"/>
      <c r="AI23" s="1065"/>
      <c r="AJ23" s="1068"/>
      <c r="AK23" s="1069"/>
      <c r="AL23" s="1070"/>
      <c r="AM23" s="1070"/>
      <c r="AN23" s="1070"/>
      <c r="AO23" s="1070"/>
      <c r="AP23" s="1065">
        <v>10901</v>
      </c>
      <c r="AQ23" s="1065"/>
      <c r="AR23" s="1065"/>
      <c r="AS23" s="1065"/>
      <c r="AT23" s="1065"/>
      <c r="AU23" s="1071"/>
      <c r="AV23" s="1071"/>
      <c r="AW23" s="1071"/>
      <c r="AX23" s="1071"/>
      <c r="AY23" s="1072"/>
      <c r="AZ23" s="1061" t="s">
        <v>370</v>
      </c>
      <c r="BA23" s="1062"/>
      <c r="BB23" s="1062"/>
      <c r="BC23" s="1062"/>
      <c r="BD23" s="1063"/>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93"/>
      <c r="CI23" s="994"/>
      <c r="CJ23" s="994"/>
      <c r="CK23" s="994"/>
      <c r="CL23" s="995"/>
      <c r="CM23" s="993"/>
      <c r="CN23" s="994"/>
      <c r="CO23" s="994"/>
      <c r="CP23" s="994"/>
      <c r="CQ23" s="995"/>
      <c r="CR23" s="993"/>
      <c r="CS23" s="994"/>
      <c r="CT23" s="994"/>
      <c r="CU23" s="994"/>
      <c r="CV23" s="995"/>
      <c r="CW23" s="993"/>
      <c r="CX23" s="994"/>
      <c r="CY23" s="994"/>
      <c r="CZ23" s="994"/>
      <c r="DA23" s="995"/>
      <c r="DB23" s="993"/>
      <c r="DC23" s="994"/>
      <c r="DD23" s="994"/>
      <c r="DE23" s="994"/>
      <c r="DF23" s="995"/>
      <c r="DG23" s="993"/>
      <c r="DH23" s="994"/>
      <c r="DI23" s="994"/>
      <c r="DJ23" s="994"/>
      <c r="DK23" s="995"/>
      <c r="DL23" s="993"/>
      <c r="DM23" s="994"/>
      <c r="DN23" s="994"/>
      <c r="DO23" s="994"/>
      <c r="DP23" s="995"/>
      <c r="DQ23" s="993"/>
      <c r="DR23" s="994"/>
      <c r="DS23" s="994"/>
      <c r="DT23" s="994"/>
      <c r="DU23" s="995"/>
      <c r="DV23" s="996"/>
      <c r="DW23" s="997"/>
      <c r="DX23" s="997"/>
      <c r="DY23" s="997"/>
      <c r="DZ23" s="998"/>
      <c r="EA23" s="205"/>
    </row>
    <row r="24" spans="1:131" s="206" customFormat="1" ht="26.25" customHeight="1" x14ac:dyDescent="0.15">
      <c r="A24" s="1060" t="s">
        <v>376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93"/>
      <c r="CI24" s="994"/>
      <c r="CJ24" s="994"/>
      <c r="CK24" s="994"/>
      <c r="CL24" s="995"/>
      <c r="CM24" s="993"/>
      <c r="CN24" s="994"/>
      <c r="CO24" s="994"/>
      <c r="CP24" s="994"/>
      <c r="CQ24" s="995"/>
      <c r="CR24" s="993"/>
      <c r="CS24" s="994"/>
      <c r="CT24" s="994"/>
      <c r="CU24" s="994"/>
      <c r="CV24" s="995"/>
      <c r="CW24" s="993"/>
      <c r="CX24" s="994"/>
      <c r="CY24" s="994"/>
      <c r="CZ24" s="994"/>
      <c r="DA24" s="995"/>
      <c r="DB24" s="993"/>
      <c r="DC24" s="994"/>
      <c r="DD24" s="994"/>
      <c r="DE24" s="994"/>
      <c r="DF24" s="995"/>
      <c r="DG24" s="993"/>
      <c r="DH24" s="994"/>
      <c r="DI24" s="994"/>
      <c r="DJ24" s="994"/>
      <c r="DK24" s="995"/>
      <c r="DL24" s="993"/>
      <c r="DM24" s="994"/>
      <c r="DN24" s="994"/>
      <c r="DO24" s="994"/>
      <c r="DP24" s="995"/>
      <c r="DQ24" s="993"/>
      <c r="DR24" s="994"/>
      <c r="DS24" s="994"/>
      <c r="DT24" s="994"/>
      <c r="DU24" s="995"/>
      <c r="DV24" s="996"/>
      <c r="DW24" s="997"/>
      <c r="DX24" s="997"/>
      <c r="DY24" s="997"/>
      <c r="DZ24" s="998"/>
      <c r="EA24" s="205"/>
    </row>
    <row r="25" spans="1:131" s="198" customFormat="1" ht="26.25" customHeight="1" thickBot="1" x14ac:dyDescent="0.2">
      <c r="A25" s="1059" t="s">
        <v>377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93"/>
      <c r="CI25" s="994"/>
      <c r="CJ25" s="994"/>
      <c r="CK25" s="994"/>
      <c r="CL25" s="995"/>
      <c r="CM25" s="993"/>
      <c r="CN25" s="994"/>
      <c r="CO25" s="994"/>
      <c r="CP25" s="994"/>
      <c r="CQ25" s="995"/>
      <c r="CR25" s="993"/>
      <c r="CS25" s="994"/>
      <c r="CT25" s="994"/>
      <c r="CU25" s="994"/>
      <c r="CV25" s="995"/>
      <c r="CW25" s="993"/>
      <c r="CX25" s="994"/>
      <c r="CY25" s="994"/>
      <c r="CZ25" s="994"/>
      <c r="DA25" s="995"/>
      <c r="DB25" s="993"/>
      <c r="DC25" s="994"/>
      <c r="DD25" s="994"/>
      <c r="DE25" s="994"/>
      <c r="DF25" s="995"/>
      <c r="DG25" s="993"/>
      <c r="DH25" s="994"/>
      <c r="DI25" s="994"/>
      <c r="DJ25" s="994"/>
      <c r="DK25" s="995"/>
      <c r="DL25" s="993"/>
      <c r="DM25" s="994"/>
      <c r="DN25" s="994"/>
      <c r="DO25" s="994"/>
      <c r="DP25" s="995"/>
      <c r="DQ25" s="993"/>
      <c r="DR25" s="994"/>
      <c r="DS25" s="994"/>
      <c r="DT25" s="994"/>
      <c r="DU25" s="995"/>
      <c r="DV25" s="996"/>
      <c r="DW25" s="997"/>
      <c r="DX25" s="997"/>
      <c r="DY25" s="997"/>
      <c r="DZ25" s="998"/>
      <c r="EA25" s="197"/>
    </row>
    <row r="26" spans="1:131" s="198" customFormat="1" ht="26.25" customHeight="1" x14ac:dyDescent="0.15">
      <c r="A26" s="999" t="s">
        <v>351</v>
      </c>
      <c r="B26" s="1000"/>
      <c r="C26" s="1000"/>
      <c r="D26" s="1000"/>
      <c r="E26" s="1000"/>
      <c r="F26" s="1000"/>
      <c r="G26" s="1000"/>
      <c r="H26" s="1000"/>
      <c r="I26" s="1000"/>
      <c r="J26" s="1000"/>
      <c r="K26" s="1000"/>
      <c r="L26" s="1000"/>
      <c r="M26" s="1000"/>
      <c r="N26" s="1000"/>
      <c r="O26" s="1000"/>
      <c r="P26" s="1001"/>
      <c r="Q26" s="985" t="s">
        <v>378</v>
      </c>
      <c r="R26" s="986"/>
      <c r="S26" s="986"/>
      <c r="T26" s="986"/>
      <c r="U26" s="987"/>
      <c r="V26" s="985" t="s">
        <v>379</v>
      </c>
      <c r="W26" s="986"/>
      <c r="X26" s="986"/>
      <c r="Y26" s="986"/>
      <c r="Z26" s="987"/>
      <c r="AA26" s="985" t="s">
        <v>380</v>
      </c>
      <c r="AB26" s="986"/>
      <c r="AC26" s="986"/>
      <c r="AD26" s="986"/>
      <c r="AE26" s="986"/>
      <c r="AF26" s="1055" t="s">
        <v>381</v>
      </c>
      <c r="AG26" s="1006"/>
      <c r="AH26" s="1006"/>
      <c r="AI26" s="1006"/>
      <c r="AJ26" s="1056"/>
      <c r="AK26" s="986" t="s">
        <v>382</v>
      </c>
      <c r="AL26" s="986"/>
      <c r="AM26" s="986"/>
      <c r="AN26" s="986"/>
      <c r="AO26" s="987"/>
      <c r="AP26" s="985" t="s">
        <v>383</v>
      </c>
      <c r="AQ26" s="986"/>
      <c r="AR26" s="986"/>
      <c r="AS26" s="986"/>
      <c r="AT26" s="987"/>
      <c r="AU26" s="985" t="s">
        <v>384</v>
      </c>
      <c r="AV26" s="986"/>
      <c r="AW26" s="986"/>
      <c r="AX26" s="986"/>
      <c r="AY26" s="987"/>
      <c r="AZ26" s="985" t="s">
        <v>385</v>
      </c>
      <c r="BA26" s="986"/>
      <c r="BB26" s="986"/>
      <c r="BC26" s="986"/>
      <c r="BD26" s="987"/>
      <c r="BE26" s="985" t="s">
        <v>358</v>
      </c>
      <c r="BF26" s="986"/>
      <c r="BG26" s="986"/>
      <c r="BH26" s="986"/>
      <c r="BI26" s="991"/>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93"/>
      <c r="CI26" s="994"/>
      <c r="CJ26" s="994"/>
      <c r="CK26" s="994"/>
      <c r="CL26" s="995"/>
      <c r="CM26" s="993"/>
      <c r="CN26" s="994"/>
      <c r="CO26" s="994"/>
      <c r="CP26" s="994"/>
      <c r="CQ26" s="995"/>
      <c r="CR26" s="993"/>
      <c r="CS26" s="994"/>
      <c r="CT26" s="994"/>
      <c r="CU26" s="994"/>
      <c r="CV26" s="995"/>
      <c r="CW26" s="993"/>
      <c r="CX26" s="994"/>
      <c r="CY26" s="994"/>
      <c r="CZ26" s="994"/>
      <c r="DA26" s="995"/>
      <c r="DB26" s="993"/>
      <c r="DC26" s="994"/>
      <c r="DD26" s="994"/>
      <c r="DE26" s="994"/>
      <c r="DF26" s="995"/>
      <c r="DG26" s="993"/>
      <c r="DH26" s="994"/>
      <c r="DI26" s="994"/>
      <c r="DJ26" s="994"/>
      <c r="DK26" s="995"/>
      <c r="DL26" s="993"/>
      <c r="DM26" s="994"/>
      <c r="DN26" s="994"/>
      <c r="DO26" s="994"/>
      <c r="DP26" s="995"/>
      <c r="DQ26" s="993"/>
      <c r="DR26" s="994"/>
      <c r="DS26" s="994"/>
      <c r="DT26" s="994"/>
      <c r="DU26" s="995"/>
      <c r="DV26" s="996"/>
      <c r="DW26" s="997"/>
      <c r="DX26" s="997"/>
      <c r="DY26" s="997"/>
      <c r="DZ26" s="998"/>
      <c r="EA26" s="197"/>
    </row>
    <row r="27" spans="1:131" s="198" customFormat="1" ht="26.25" customHeight="1" thickBot="1" x14ac:dyDescent="0.2">
      <c r="A27" s="1002"/>
      <c r="B27" s="1003"/>
      <c r="C27" s="1003"/>
      <c r="D27" s="1003"/>
      <c r="E27" s="1003"/>
      <c r="F27" s="1003"/>
      <c r="G27" s="1003"/>
      <c r="H27" s="1003"/>
      <c r="I27" s="1003"/>
      <c r="J27" s="1003"/>
      <c r="K27" s="1003"/>
      <c r="L27" s="1003"/>
      <c r="M27" s="1003"/>
      <c r="N27" s="1003"/>
      <c r="O27" s="1003"/>
      <c r="P27" s="1004"/>
      <c r="Q27" s="988"/>
      <c r="R27" s="989"/>
      <c r="S27" s="989"/>
      <c r="T27" s="989"/>
      <c r="U27" s="990"/>
      <c r="V27" s="988"/>
      <c r="W27" s="989"/>
      <c r="X27" s="989"/>
      <c r="Y27" s="989"/>
      <c r="Z27" s="990"/>
      <c r="AA27" s="988"/>
      <c r="AB27" s="989"/>
      <c r="AC27" s="989"/>
      <c r="AD27" s="989"/>
      <c r="AE27" s="989"/>
      <c r="AF27" s="1057"/>
      <c r="AG27" s="1009"/>
      <c r="AH27" s="1009"/>
      <c r="AI27" s="1009"/>
      <c r="AJ27" s="1058"/>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992"/>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93"/>
      <c r="CI27" s="994"/>
      <c r="CJ27" s="994"/>
      <c r="CK27" s="994"/>
      <c r="CL27" s="995"/>
      <c r="CM27" s="993"/>
      <c r="CN27" s="994"/>
      <c r="CO27" s="994"/>
      <c r="CP27" s="994"/>
      <c r="CQ27" s="995"/>
      <c r="CR27" s="993"/>
      <c r="CS27" s="994"/>
      <c r="CT27" s="994"/>
      <c r="CU27" s="994"/>
      <c r="CV27" s="995"/>
      <c r="CW27" s="993"/>
      <c r="CX27" s="994"/>
      <c r="CY27" s="994"/>
      <c r="CZ27" s="994"/>
      <c r="DA27" s="995"/>
      <c r="DB27" s="993"/>
      <c r="DC27" s="994"/>
      <c r="DD27" s="994"/>
      <c r="DE27" s="994"/>
      <c r="DF27" s="995"/>
      <c r="DG27" s="993"/>
      <c r="DH27" s="994"/>
      <c r="DI27" s="994"/>
      <c r="DJ27" s="994"/>
      <c r="DK27" s="995"/>
      <c r="DL27" s="993"/>
      <c r="DM27" s="994"/>
      <c r="DN27" s="994"/>
      <c r="DO27" s="994"/>
      <c r="DP27" s="995"/>
      <c r="DQ27" s="993"/>
      <c r="DR27" s="994"/>
      <c r="DS27" s="994"/>
      <c r="DT27" s="994"/>
      <c r="DU27" s="995"/>
      <c r="DV27" s="996"/>
      <c r="DW27" s="997"/>
      <c r="DX27" s="997"/>
      <c r="DY27" s="997"/>
      <c r="DZ27" s="998"/>
      <c r="EA27" s="197"/>
    </row>
    <row r="28" spans="1:131" s="198" customFormat="1" ht="26.25" customHeight="1" thickTop="1" x14ac:dyDescent="0.15">
      <c r="A28" s="217">
        <v>1</v>
      </c>
      <c r="B28" s="1046" t="s">
        <v>386</v>
      </c>
      <c r="C28" s="1047"/>
      <c r="D28" s="1047"/>
      <c r="E28" s="1047"/>
      <c r="F28" s="1047"/>
      <c r="G28" s="1047"/>
      <c r="H28" s="1047"/>
      <c r="I28" s="1047"/>
      <c r="J28" s="1047"/>
      <c r="K28" s="1047"/>
      <c r="L28" s="1047"/>
      <c r="M28" s="1047"/>
      <c r="N28" s="1047"/>
      <c r="O28" s="1047"/>
      <c r="P28" s="1048"/>
      <c r="Q28" s="1049">
        <v>3444</v>
      </c>
      <c r="R28" s="1050"/>
      <c r="S28" s="1050"/>
      <c r="T28" s="1050"/>
      <c r="U28" s="1050"/>
      <c r="V28" s="1050">
        <v>3442</v>
      </c>
      <c r="W28" s="1050"/>
      <c r="X28" s="1050"/>
      <c r="Y28" s="1050"/>
      <c r="Z28" s="1050"/>
      <c r="AA28" s="1050">
        <v>2</v>
      </c>
      <c r="AB28" s="1050"/>
      <c r="AC28" s="1050"/>
      <c r="AD28" s="1050"/>
      <c r="AE28" s="1051"/>
      <c r="AF28" s="1052">
        <v>2</v>
      </c>
      <c r="AG28" s="1050"/>
      <c r="AH28" s="1050"/>
      <c r="AI28" s="1050"/>
      <c r="AJ28" s="1053"/>
      <c r="AK28" s="1054">
        <v>260</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93"/>
      <c r="CI28" s="994"/>
      <c r="CJ28" s="994"/>
      <c r="CK28" s="994"/>
      <c r="CL28" s="995"/>
      <c r="CM28" s="993"/>
      <c r="CN28" s="994"/>
      <c r="CO28" s="994"/>
      <c r="CP28" s="994"/>
      <c r="CQ28" s="995"/>
      <c r="CR28" s="993"/>
      <c r="CS28" s="994"/>
      <c r="CT28" s="994"/>
      <c r="CU28" s="994"/>
      <c r="CV28" s="995"/>
      <c r="CW28" s="993"/>
      <c r="CX28" s="994"/>
      <c r="CY28" s="994"/>
      <c r="CZ28" s="994"/>
      <c r="DA28" s="995"/>
      <c r="DB28" s="993"/>
      <c r="DC28" s="994"/>
      <c r="DD28" s="994"/>
      <c r="DE28" s="994"/>
      <c r="DF28" s="995"/>
      <c r="DG28" s="993"/>
      <c r="DH28" s="994"/>
      <c r="DI28" s="994"/>
      <c r="DJ28" s="994"/>
      <c r="DK28" s="995"/>
      <c r="DL28" s="993"/>
      <c r="DM28" s="994"/>
      <c r="DN28" s="994"/>
      <c r="DO28" s="994"/>
      <c r="DP28" s="995"/>
      <c r="DQ28" s="993"/>
      <c r="DR28" s="994"/>
      <c r="DS28" s="994"/>
      <c r="DT28" s="994"/>
      <c r="DU28" s="995"/>
      <c r="DV28" s="996"/>
      <c r="DW28" s="997"/>
      <c r="DX28" s="997"/>
      <c r="DY28" s="997"/>
      <c r="DZ28" s="998"/>
      <c r="EA28" s="197"/>
    </row>
    <row r="29" spans="1:131" s="198" customFormat="1" ht="26.25" customHeight="1" x14ac:dyDescent="0.15">
      <c r="A29" s="217">
        <v>2</v>
      </c>
      <c r="B29" s="1027" t="s">
        <v>387</v>
      </c>
      <c r="C29" s="1028"/>
      <c r="D29" s="1028"/>
      <c r="E29" s="1028"/>
      <c r="F29" s="1028"/>
      <c r="G29" s="1028"/>
      <c r="H29" s="1028"/>
      <c r="I29" s="1028"/>
      <c r="J29" s="1028"/>
      <c r="K29" s="1028"/>
      <c r="L29" s="1028"/>
      <c r="M29" s="1028"/>
      <c r="N29" s="1028"/>
      <c r="O29" s="1028"/>
      <c r="P29" s="1029"/>
      <c r="Q29" s="1039">
        <v>2026</v>
      </c>
      <c r="R29" s="1040"/>
      <c r="S29" s="1040"/>
      <c r="T29" s="1040"/>
      <c r="U29" s="1040"/>
      <c r="V29" s="1040">
        <v>1995</v>
      </c>
      <c r="W29" s="1040"/>
      <c r="X29" s="1040"/>
      <c r="Y29" s="1040"/>
      <c r="Z29" s="1040"/>
      <c r="AA29" s="1040">
        <v>31</v>
      </c>
      <c r="AB29" s="1040"/>
      <c r="AC29" s="1040"/>
      <c r="AD29" s="1040"/>
      <c r="AE29" s="1041"/>
      <c r="AF29" s="1033">
        <v>31</v>
      </c>
      <c r="AG29" s="1034"/>
      <c r="AH29" s="1034"/>
      <c r="AI29" s="1034"/>
      <c r="AJ29" s="1035"/>
      <c r="AK29" s="976">
        <v>268</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93"/>
      <c r="CI29" s="994"/>
      <c r="CJ29" s="994"/>
      <c r="CK29" s="994"/>
      <c r="CL29" s="995"/>
      <c r="CM29" s="993"/>
      <c r="CN29" s="994"/>
      <c r="CO29" s="994"/>
      <c r="CP29" s="994"/>
      <c r="CQ29" s="995"/>
      <c r="CR29" s="993"/>
      <c r="CS29" s="994"/>
      <c r="CT29" s="994"/>
      <c r="CU29" s="994"/>
      <c r="CV29" s="995"/>
      <c r="CW29" s="993"/>
      <c r="CX29" s="994"/>
      <c r="CY29" s="994"/>
      <c r="CZ29" s="994"/>
      <c r="DA29" s="995"/>
      <c r="DB29" s="993"/>
      <c r="DC29" s="994"/>
      <c r="DD29" s="994"/>
      <c r="DE29" s="994"/>
      <c r="DF29" s="995"/>
      <c r="DG29" s="993"/>
      <c r="DH29" s="994"/>
      <c r="DI29" s="994"/>
      <c r="DJ29" s="994"/>
      <c r="DK29" s="995"/>
      <c r="DL29" s="993"/>
      <c r="DM29" s="994"/>
      <c r="DN29" s="994"/>
      <c r="DO29" s="994"/>
      <c r="DP29" s="995"/>
      <c r="DQ29" s="993"/>
      <c r="DR29" s="994"/>
      <c r="DS29" s="994"/>
      <c r="DT29" s="994"/>
      <c r="DU29" s="995"/>
      <c r="DV29" s="996"/>
      <c r="DW29" s="997"/>
      <c r="DX29" s="997"/>
      <c r="DY29" s="997"/>
      <c r="DZ29" s="998"/>
      <c r="EA29" s="197"/>
    </row>
    <row r="30" spans="1:131" s="198" customFormat="1" ht="26.25" customHeight="1" x14ac:dyDescent="0.15">
      <c r="A30" s="217">
        <v>3</v>
      </c>
      <c r="B30" s="1027" t="s">
        <v>388</v>
      </c>
      <c r="C30" s="1028"/>
      <c r="D30" s="1028"/>
      <c r="E30" s="1028"/>
      <c r="F30" s="1028"/>
      <c r="G30" s="1028"/>
      <c r="H30" s="1028"/>
      <c r="I30" s="1028"/>
      <c r="J30" s="1028"/>
      <c r="K30" s="1028"/>
      <c r="L30" s="1028"/>
      <c r="M30" s="1028"/>
      <c r="N30" s="1028"/>
      <c r="O30" s="1028"/>
      <c r="P30" s="1029"/>
      <c r="Q30" s="1039">
        <v>292</v>
      </c>
      <c r="R30" s="1040"/>
      <c r="S30" s="1040"/>
      <c r="T30" s="1040"/>
      <c r="U30" s="1040"/>
      <c r="V30" s="1040">
        <v>291</v>
      </c>
      <c r="W30" s="1040"/>
      <c r="X30" s="1040"/>
      <c r="Y30" s="1040"/>
      <c r="Z30" s="1040"/>
      <c r="AA30" s="1040">
        <v>1</v>
      </c>
      <c r="AB30" s="1040"/>
      <c r="AC30" s="1040"/>
      <c r="AD30" s="1040"/>
      <c r="AE30" s="1041"/>
      <c r="AF30" s="1033">
        <v>1</v>
      </c>
      <c r="AG30" s="1034"/>
      <c r="AH30" s="1034"/>
      <c r="AI30" s="1034"/>
      <c r="AJ30" s="1035"/>
      <c r="AK30" s="976">
        <v>69</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93"/>
      <c r="CI30" s="994"/>
      <c r="CJ30" s="994"/>
      <c r="CK30" s="994"/>
      <c r="CL30" s="995"/>
      <c r="CM30" s="993"/>
      <c r="CN30" s="994"/>
      <c r="CO30" s="994"/>
      <c r="CP30" s="994"/>
      <c r="CQ30" s="995"/>
      <c r="CR30" s="993"/>
      <c r="CS30" s="994"/>
      <c r="CT30" s="994"/>
      <c r="CU30" s="994"/>
      <c r="CV30" s="995"/>
      <c r="CW30" s="993"/>
      <c r="CX30" s="994"/>
      <c r="CY30" s="994"/>
      <c r="CZ30" s="994"/>
      <c r="DA30" s="995"/>
      <c r="DB30" s="993"/>
      <c r="DC30" s="994"/>
      <c r="DD30" s="994"/>
      <c r="DE30" s="994"/>
      <c r="DF30" s="995"/>
      <c r="DG30" s="993"/>
      <c r="DH30" s="994"/>
      <c r="DI30" s="994"/>
      <c r="DJ30" s="994"/>
      <c r="DK30" s="995"/>
      <c r="DL30" s="993"/>
      <c r="DM30" s="994"/>
      <c r="DN30" s="994"/>
      <c r="DO30" s="994"/>
      <c r="DP30" s="995"/>
      <c r="DQ30" s="993"/>
      <c r="DR30" s="994"/>
      <c r="DS30" s="994"/>
      <c r="DT30" s="994"/>
      <c r="DU30" s="995"/>
      <c r="DV30" s="996"/>
      <c r="DW30" s="997"/>
      <c r="DX30" s="997"/>
      <c r="DY30" s="997"/>
      <c r="DZ30" s="998"/>
      <c r="EA30" s="197"/>
    </row>
    <row r="31" spans="1:131" s="198" customFormat="1" ht="26.25" customHeight="1" x14ac:dyDescent="0.15">
      <c r="A31" s="217">
        <v>4</v>
      </c>
      <c r="B31" s="1027" t="s">
        <v>389</v>
      </c>
      <c r="C31" s="1028"/>
      <c r="D31" s="1028"/>
      <c r="E31" s="1028"/>
      <c r="F31" s="1028"/>
      <c r="G31" s="1028"/>
      <c r="H31" s="1028"/>
      <c r="I31" s="1028"/>
      <c r="J31" s="1028"/>
      <c r="K31" s="1028"/>
      <c r="L31" s="1028"/>
      <c r="M31" s="1028"/>
      <c r="N31" s="1028"/>
      <c r="O31" s="1028"/>
      <c r="P31" s="1029"/>
      <c r="Q31" s="1039">
        <v>14</v>
      </c>
      <c r="R31" s="1040"/>
      <c r="S31" s="1040"/>
      <c r="T31" s="1040"/>
      <c r="U31" s="1040"/>
      <c r="V31" s="1040">
        <v>13</v>
      </c>
      <c r="W31" s="1040"/>
      <c r="X31" s="1040"/>
      <c r="Y31" s="1040"/>
      <c r="Z31" s="1040"/>
      <c r="AA31" s="1040">
        <v>0</v>
      </c>
      <c r="AB31" s="1040"/>
      <c r="AC31" s="1040"/>
      <c r="AD31" s="1040"/>
      <c r="AE31" s="1041"/>
      <c r="AF31" s="1033">
        <v>0</v>
      </c>
      <c r="AG31" s="1034"/>
      <c r="AH31" s="1034"/>
      <c r="AI31" s="1034"/>
      <c r="AJ31" s="1035"/>
      <c r="AK31" s="976" t="s">
        <v>541</v>
      </c>
      <c r="AL31" s="967"/>
      <c r="AM31" s="967"/>
      <c r="AN31" s="967"/>
      <c r="AO31" s="967"/>
      <c r="AP31" s="967"/>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93"/>
      <c r="CI31" s="994"/>
      <c r="CJ31" s="994"/>
      <c r="CK31" s="994"/>
      <c r="CL31" s="995"/>
      <c r="CM31" s="993"/>
      <c r="CN31" s="994"/>
      <c r="CO31" s="994"/>
      <c r="CP31" s="994"/>
      <c r="CQ31" s="995"/>
      <c r="CR31" s="993"/>
      <c r="CS31" s="994"/>
      <c r="CT31" s="994"/>
      <c r="CU31" s="994"/>
      <c r="CV31" s="995"/>
      <c r="CW31" s="993"/>
      <c r="CX31" s="994"/>
      <c r="CY31" s="994"/>
      <c r="CZ31" s="994"/>
      <c r="DA31" s="995"/>
      <c r="DB31" s="993"/>
      <c r="DC31" s="994"/>
      <c r="DD31" s="994"/>
      <c r="DE31" s="994"/>
      <c r="DF31" s="995"/>
      <c r="DG31" s="993"/>
      <c r="DH31" s="994"/>
      <c r="DI31" s="994"/>
      <c r="DJ31" s="994"/>
      <c r="DK31" s="995"/>
      <c r="DL31" s="993"/>
      <c r="DM31" s="994"/>
      <c r="DN31" s="994"/>
      <c r="DO31" s="994"/>
      <c r="DP31" s="995"/>
      <c r="DQ31" s="993"/>
      <c r="DR31" s="994"/>
      <c r="DS31" s="994"/>
      <c r="DT31" s="994"/>
      <c r="DU31" s="995"/>
      <c r="DV31" s="996"/>
      <c r="DW31" s="997"/>
      <c r="DX31" s="997"/>
      <c r="DY31" s="997"/>
      <c r="DZ31" s="998"/>
      <c r="EA31" s="197"/>
    </row>
    <row r="32" spans="1:131" s="198" customFormat="1" ht="26.25" customHeight="1" x14ac:dyDescent="0.15">
      <c r="A32" s="217">
        <v>5</v>
      </c>
      <c r="B32" s="1027" t="s">
        <v>390</v>
      </c>
      <c r="C32" s="1028"/>
      <c r="D32" s="1028"/>
      <c r="E32" s="1028"/>
      <c r="F32" s="1028"/>
      <c r="G32" s="1028"/>
      <c r="H32" s="1028"/>
      <c r="I32" s="1028"/>
      <c r="J32" s="1028"/>
      <c r="K32" s="1028"/>
      <c r="L32" s="1028"/>
      <c r="M32" s="1028"/>
      <c r="N32" s="1028"/>
      <c r="O32" s="1028"/>
      <c r="P32" s="1029"/>
      <c r="Q32" s="1039">
        <v>815</v>
      </c>
      <c r="R32" s="1040"/>
      <c r="S32" s="1040"/>
      <c r="T32" s="1040"/>
      <c r="U32" s="1040"/>
      <c r="V32" s="1040">
        <v>851</v>
      </c>
      <c r="W32" s="1040"/>
      <c r="X32" s="1040"/>
      <c r="Y32" s="1040"/>
      <c r="Z32" s="1040"/>
      <c r="AA32" s="1040">
        <v>-36</v>
      </c>
      <c r="AB32" s="1040"/>
      <c r="AC32" s="1040"/>
      <c r="AD32" s="1040"/>
      <c r="AE32" s="1041"/>
      <c r="AF32" s="1033">
        <v>3069</v>
      </c>
      <c r="AG32" s="1034"/>
      <c r="AH32" s="1034"/>
      <c r="AI32" s="1034"/>
      <c r="AJ32" s="1035"/>
      <c r="AK32" s="976">
        <v>3</v>
      </c>
      <c r="AL32" s="967"/>
      <c r="AM32" s="967"/>
      <c r="AN32" s="967"/>
      <c r="AO32" s="967"/>
      <c r="AP32" s="967">
        <v>48</v>
      </c>
      <c r="AQ32" s="967"/>
      <c r="AR32" s="967"/>
      <c r="AS32" s="967"/>
      <c r="AT32" s="967"/>
      <c r="AU32" s="967" t="s">
        <v>541</v>
      </c>
      <c r="AV32" s="967"/>
      <c r="AW32" s="967"/>
      <c r="AX32" s="967"/>
      <c r="AY32" s="967"/>
      <c r="AZ32" s="1038" t="s">
        <v>541</v>
      </c>
      <c r="BA32" s="1038"/>
      <c r="BB32" s="1038"/>
      <c r="BC32" s="1038"/>
      <c r="BD32" s="1038"/>
      <c r="BE32" s="1022" t="s">
        <v>391</v>
      </c>
      <c r="BF32" s="1022"/>
      <c r="BG32" s="1022"/>
      <c r="BH32" s="1022"/>
      <c r="BI32" s="1023"/>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93"/>
      <c r="CI32" s="994"/>
      <c r="CJ32" s="994"/>
      <c r="CK32" s="994"/>
      <c r="CL32" s="995"/>
      <c r="CM32" s="993"/>
      <c r="CN32" s="994"/>
      <c r="CO32" s="994"/>
      <c r="CP32" s="994"/>
      <c r="CQ32" s="995"/>
      <c r="CR32" s="993"/>
      <c r="CS32" s="994"/>
      <c r="CT32" s="994"/>
      <c r="CU32" s="994"/>
      <c r="CV32" s="995"/>
      <c r="CW32" s="993"/>
      <c r="CX32" s="994"/>
      <c r="CY32" s="994"/>
      <c r="CZ32" s="994"/>
      <c r="DA32" s="995"/>
      <c r="DB32" s="993"/>
      <c r="DC32" s="994"/>
      <c r="DD32" s="994"/>
      <c r="DE32" s="994"/>
      <c r="DF32" s="995"/>
      <c r="DG32" s="993"/>
      <c r="DH32" s="994"/>
      <c r="DI32" s="994"/>
      <c r="DJ32" s="994"/>
      <c r="DK32" s="995"/>
      <c r="DL32" s="993"/>
      <c r="DM32" s="994"/>
      <c r="DN32" s="994"/>
      <c r="DO32" s="994"/>
      <c r="DP32" s="995"/>
      <c r="DQ32" s="993"/>
      <c r="DR32" s="994"/>
      <c r="DS32" s="994"/>
      <c r="DT32" s="994"/>
      <c r="DU32" s="995"/>
      <c r="DV32" s="996"/>
      <c r="DW32" s="997"/>
      <c r="DX32" s="997"/>
      <c r="DY32" s="997"/>
      <c r="DZ32" s="998"/>
      <c r="EA32" s="197"/>
    </row>
    <row r="33" spans="1:131" s="198" customFormat="1" ht="26.25" customHeight="1" x14ac:dyDescent="0.15">
      <c r="A33" s="217">
        <v>6</v>
      </c>
      <c r="B33" s="1027" t="s">
        <v>392</v>
      </c>
      <c r="C33" s="1028"/>
      <c r="D33" s="1028"/>
      <c r="E33" s="1028"/>
      <c r="F33" s="1028"/>
      <c r="G33" s="1028"/>
      <c r="H33" s="1028"/>
      <c r="I33" s="1028"/>
      <c r="J33" s="1028"/>
      <c r="K33" s="1028"/>
      <c r="L33" s="1028"/>
      <c r="M33" s="1028"/>
      <c r="N33" s="1028"/>
      <c r="O33" s="1028"/>
      <c r="P33" s="1029"/>
      <c r="Q33" s="1039">
        <v>1052</v>
      </c>
      <c r="R33" s="1040"/>
      <c r="S33" s="1040"/>
      <c r="T33" s="1040"/>
      <c r="U33" s="1040"/>
      <c r="V33" s="1040">
        <v>1050</v>
      </c>
      <c r="W33" s="1040"/>
      <c r="X33" s="1040"/>
      <c r="Y33" s="1040"/>
      <c r="Z33" s="1040"/>
      <c r="AA33" s="1040">
        <v>2</v>
      </c>
      <c r="AB33" s="1040"/>
      <c r="AC33" s="1040"/>
      <c r="AD33" s="1040"/>
      <c r="AE33" s="1041"/>
      <c r="AF33" s="1033" t="s">
        <v>541</v>
      </c>
      <c r="AG33" s="1034"/>
      <c r="AH33" s="1034"/>
      <c r="AI33" s="1034"/>
      <c r="AJ33" s="1035"/>
      <c r="AK33" s="976">
        <v>339</v>
      </c>
      <c r="AL33" s="967"/>
      <c r="AM33" s="967"/>
      <c r="AN33" s="967"/>
      <c r="AO33" s="967"/>
      <c r="AP33" s="967">
        <v>7796</v>
      </c>
      <c r="AQ33" s="967"/>
      <c r="AR33" s="967"/>
      <c r="AS33" s="967"/>
      <c r="AT33" s="967"/>
      <c r="AU33" s="967">
        <v>4578</v>
      </c>
      <c r="AV33" s="967"/>
      <c r="AW33" s="967"/>
      <c r="AX33" s="967"/>
      <c r="AY33" s="967"/>
      <c r="AZ33" s="1038" t="s">
        <v>541</v>
      </c>
      <c r="BA33" s="1038"/>
      <c r="BB33" s="1038"/>
      <c r="BC33" s="1038"/>
      <c r="BD33" s="1038"/>
      <c r="BE33" s="1022" t="s">
        <v>393</v>
      </c>
      <c r="BF33" s="1022"/>
      <c r="BG33" s="1022"/>
      <c r="BH33" s="1022"/>
      <c r="BI33" s="1023"/>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93"/>
      <c r="CI33" s="994"/>
      <c r="CJ33" s="994"/>
      <c r="CK33" s="994"/>
      <c r="CL33" s="995"/>
      <c r="CM33" s="993"/>
      <c r="CN33" s="994"/>
      <c r="CO33" s="994"/>
      <c r="CP33" s="994"/>
      <c r="CQ33" s="995"/>
      <c r="CR33" s="993"/>
      <c r="CS33" s="994"/>
      <c r="CT33" s="994"/>
      <c r="CU33" s="994"/>
      <c r="CV33" s="995"/>
      <c r="CW33" s="993"/>
      <c r="CX33" s="994"/>
      <c r="CY33" s="994"/>
      <c r="CZ33" s="994"/>
      <c r="DA33" s="995"/>
      <c r="DB33" s="993"/>
      <c r="DC33" s="994"/>
      <c r="DD33" s="994"/>
      <c r="DE33" s="994"/>
      <c r="DF33" s="995"/>
      <c r="DG33" s="993"/>
      <c r="DH33" s="994"/>
      <c r="DI33" s="994"/>
      <c r="DJ33" s="994"/>
      <c r="DK33" s="995"/>
      <c r="DL33" s="993"/>
      <c r="DM33" s="994"/>
      <c r="DN33" s="994"/>
      <c r="DO33" s="994"/>
      <c r="DP33" s="995"/>
      <c r="DQ33" s="993"/>
      <c r="DR33" s="994"/>
      <c r="DS33" s="994"/>
      <c r="DT33" s="994"/>
      <c r="DU33" s="995"/>
      <c r="DV33" s="996"/>
      <c r="DW33" s="997"/>
      <c r="DX33" s="997"/>
      <c r="DY33" s="997"/>
      <c r="DZ33" s="998"/>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996"/>
      <c r="DW34" s="997"/>
      <c r="DX34" s="997"/>
      <c r="DY34" s="997"/>
      <c r="DZ34" s="998"/>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996"/>
      <c r="DW35" s="997"/>
      <c r="DX35" s="997"/>
      <c r="DY35" s="997"/>
      <c r="DZ35" s="998"/>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996"/>
      <c r="DW36" s="997"/>
      <c r="DX36" s="997"/>
      <c r="DY36" s="997"/>
      <c r="DZ36" s="998"/>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394</v>
      </c>
      <c r="BK62" s="1025"/>
      <c r="BL62" s="1025"/>
      <c r="BM62" s="1025"/>
      <c r="BN62" s="1026"/>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197"/>
    </row>
    <row r="63" spans="1:131" s="198" customFormat="1" ht="26.25" customHeight="1" thickBot="1" x14ac:dyDescent="0.2">
      <c r="A63" s="215" t="s">
        <v>374</v>
      </c>
      <c r="B63" s="940" t="s">
        <v>395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3104</v>
      </c>
      <c r="AG63" s="955"/>
      <c r="AH63" s="955"/>
      <c r="AI63" s="955"/>
      <c r="AJ63" s="1020"/>
      <c r="AK63" s="1021"/>
      <c r="AL63" s="959"/>
      <c r="AM63" s="959"/>
      <c r="AN63" s="959"/>
      <c r="AO63" s="959"/>
      <c r="AP63" s="955">
        <v>7844</v>
      </c>
      <c r="AQ63" s="955"/>
      <c r="AR63" s="955"/>
      <c r="AS63" s="955"/>
      <c r="AT63" s="955"/>
      <c r="AU63" s="955">
        <v>4578</v>
      </c>
      <c r="AV63" s="955"/>
      <c r="AW63" s="955"/>
      <c r="AX63" s="955"/>
      <c r="AY63" s="955"/>
      <c r="AZ63" s="1015"/>
      <c r="BA63" s="1015"/>
      <c r="BB63" s="1015"/>
      <c r="BC63" s="1015"/>
      <c r="BD63" s="1015"/>
      <c r="BE63" s="956"/>
      <c r="BF63" s="956"/>
      <c r="BG63" s="956"/>
      <c r="BH63" s="956"/>
      <c r="BI63" s="957"/>
      <c r="BJ63" s="1016" t="s">
        <v>370</v>
      </c>
      <c r="BK63" s="947"/>
      <c r="BL63" s="947"/>
      <c r="BM63" s="947"/>
      <c r="BN63" s="1017"/>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197"/>
    </row>
    <row r="66" spans="1:131" s="198" customFormat="1" ht="26.25" customHeight="1" x14ac:dyDescent="0.15">
      <c r="A66" s="999" t="s">
        <v>397</v>
      </c>
      <c r="B66" s="1000"/>
      <c r="C66" s="1000"/>
      <c r="D66" s="1000"/>
      <c r="E66" s="1000"/>
      <c r="F66" s="1000"/>
      <c r="G66" s="1000"/>
      <c r="H66" s="1000"/>
      <c r="I66" s="1000"/>
      <c r="J66" s="1000"/>
      <c r="K66" s="1000"/>
      <c r="L66" s="1000"/>
      <c r="M66" s="1000"/>
      <c r="N66" s="1000"/>
      <c r="O66" s="1000"/>
      <c r="P66" s="1001"/>
      <c r="Q66" s="985" t="s">
        <v>378</v>
      </c>
      <c r="R66" s="986"/>
      <c r="S66" s="986"/>
      <c r="T66" s="986"/>
      <c r="U66" s="987"/>
      <c r="V66" s="985" t="s">
        <v>379</v>
      </c>
      <c r="W66" s="986"/>
      <c r="X66" s="986"/>
      <c r="Y66" s="986"/>
      <c r="Z66" s="987"/>
      <c r="AA66" s="985" t="s">
        <v>380</v>
      </c>
      <c r="AB66" s="986"/>
      <c r="AC66" s="986"/>
      <c r="AD66" s="986"/>
      <c r="AE66" s="987"/>
      <c r="AF66" s="1005" t="s">
        <v>381</v>
      </c>
      <c r="AG66" s="1006"/>
      <c r="AH66" s="1006"/>
      <c r="AI66" s="1006"/>
      <c r="AJ66" s="1007"/>
      <c r="AK66" s="985" t="s">
        <v>382</v>
      </c>
      <c r="AL66" s="1000"/>
      <c r="AM66" s="1000"/>
      <c r="AN66" s="1000"/>
      <c r="AO66" s="1001"/>
      <c r="AP66" s="985" t="s">
        <v>383</v>
      </c>
      <c r="AQ66" s="986"/>
      <c r="AR66" s="986"/>
      <c r="AS66" s="986"/>
      <c r="AT66" s="987"/>
      <c r="AU66" s="985" t="s">
        <v>398</v>
      </c>
      <c r="AV66" s="986"/>
      <c r="AW66" s="986"/>
      <c r="AX66" s="986"/>
      <c r="AY66" s="987"/>
      <c r="AZ66" s="985" t="s">
        <v>358</v>
      </c>
      <c r="BA66" s="986"/>
      <c r="BB66" s="986"/>
      <c r="BC66" s="986"/>
      <c r="BD66" s="991"/>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1002"/>
      <c r="B67" s="1003"/>
      <c r="C67" s="1003"/>
      <c r="D67" s="1003"/>
      <c r="E67" s="1003"/>
      <c r="F67" s="1003"/>
      <c r="G67" s="1003"/>
      <c r="H67" s="1003"/>
      <c r="I67" s="1003"/>
      <c r="J67" s="1003"/>
      <c r="K67" s="1003"/>
      <c r="L67" s="1003"/>
      <c r="M67" s="1003"/>
      <c r="N67" s="1003"/>
      <c r="O67" s="1003"/>
      <c r="P67" s="1004"/>
      <c r="Q67" s="988"/>
      <c r="R67" s="989"/>
      <c r="S67" s="989"/>
      <c r="T67" s="989"/>
      <c r="U67" s="990"/>
      <c r="V67" s="988"/>
      <c r="W67" s="989"/>
      <c r="X67" s="989"/>
      <c r="Y67" s="989"/>
      <c r="Z67" s="990"/>
      <c r="AA67" s="988"/>
      <c r="AB67" s="989"/>
      <c r="AC67" s="989"/>
      <c r="AD67" s="989"/>
      <c r="AE67" s="990"/>
      <c r="AF67" s="1008"/>
      <c r="AG67" s="1009"/>
      <c r="AH67" s="1009"/>
      <c r="AI67" s="1009"/>
      <c r="AJ67" s="1010"/>
      <c r="AK67" s="1011"/>
      <c r="AL67" s="1003"/>
      <c r="AM67" s="1003"/>
      <c r="AN67" s="1003"/>
      <c r="AO67" s="1004"/>
      <c r="AP67" s="988"/>
      <c r="AQ67" s="989"/>
      <c r="AR67" s="989"/>
      <c r="AS67" s="989"/>
      <c r="AT67" s="990"/>
      <c r="AU67" s="988"/>
      <c r="AV67" s="989"/>
      <c r="AW67" s="989"/>
      <c r="AX67" s="989"/>
      <c r="AY67" s="990"/>
      <c r="AZ67" s="988"/>
      <c r="BA67" s="989"/>
      <c r="BB67" s="989"/>
      <c r="BC67" s="989"/>
      <c r="BD67" s="992"/>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543</v>
      </c>
      <c r="C68" s="982"/>
      <c r="D68" s="982"/>
      <c r="E68" s="982"/>
      <c r="F68" s="982"/>
      <c r="G68" s="982"/>
      <c r="H68" s="982"/>
      <c r="I68" s="982"/>
      <c r="J68" s="982"/>
      <c r="K68" s="982"/>
      <c r="L68" s="982"/>
      <c r="M68" s="982"/>
      <c r="N68" s="982"/>
      <c r="O68" s="982"/>
      <c r="P68" s="983"/>
      <c r="Q68" s="984">
        <v>2228</v>
      </c>
      <c r="R68" s="978"/>
      <c r="S68" s="978"/>
      <c r="T68" s="978"/>
      <c r="U68" s="978"/>
      <c r="V68" s="978">
        <v>2217</v>
      </c>
      <c r="W68" s="978"/>
      <c r="X68" s="978"/>
      <c r="Y68" s="978"/>
      <c r="Z68" s="978"/>
      <c r="AA68" s="978">
        <v>11</v>
      </c>
      <c r="AB68" s="978"/>
      <c r="AC68" s="978"/>
      <c r="AD68" s="978"/>
      <c r="AE68" s="978"/>
      <c r="AF68" s="978">
        <v>11</v>
      </c>
      <c r="AG68" s="978"/>
      <c r="AH68" s="978"/>
      <c r="AI68" s="978"/>
      <c r="AJ68" s="978"/>
      <c r="AK68" s="978">
        <v>150</v>
      </c>
      <c r="AL68" s="978"/>
      <c r="AM68" s="978"/>
      <c r="AN68" s="978"/>
      <c r="AO68" s="978"/>
      <c r="AP68" s="978">
        <v>1613</v>
      </c>
      <c r="AQ68" s="978"/>
      <c r="AR68" s="978"/>
      <c r="AS68" s="978"/>
      <c r="AT68" s="978"/>
      <c r="AU68" s="978">
        <v>134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544</v>
      </c>
      <c r="C69" s="971"/>
      <c r="D69" s="971"/>
      <c r="E69" s="971"/>
      <c r="F69" s="971"/>
      <c r="G69" s="971"/>
      <c r="H69" s="971"/>
      <c r="I69" s="971"/>
      <c r="J69" s="971"/>
      <c r="K69" s="971"/>
      <c r="L69" s="971"/>
      <c r="M69" s="971"/>
      <c r="N69" s="971"/>
      <c r="O69" s="971"/>
      <c r="P69" s="972"/>
      <c r="Q69" s="973">
        <v>5719</v>
      </c>
      <c r="R69" s="967"/>
      <c r="S69" s="967"/>
      <c r="T69" s="967"/>
      <c r="U69" s="967"/>
      <c r="V69" s="967">
        <v>5670</v>
      </c>
      <c r="W69" s="967"/>
      <c r="X69" s="967"/>
      <c r="Y69" s="967"/>
      <c r="Z69" s="967"/>
      <c r="AA69" s="967">
        <v>49</v>
      </c>
      <c r="AB69" s="967"/>
      <c r="AC69" s="967"/>
      <c r="AD69" s="967"/>
      <c r="AE69" s="967"/>
      <c r="AF69" s="967">
        <v>49</v>
      </c>
      <c r="AG69" s="967"/>
      <c r="AH69" s="967"/>
      <c r="AI69" s="967"/>
      <c r="AJ69" s="967"/>
      <c r="AK69" s="967">
        <v>5</v>
      </c>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545</v>
      </c>
      <c r="C70" s="971"/>
      <c r="D70" s="971"/>
      <c r="E70" s="971"/>
      <c r="F70" s="971"/>
      <c r="G70" s="971"/>
      <c r="H70" s="971"/>
      <c r="I70" s="971"/>
      <c r="J70" s="971"/>
      <c r="K70" s="971"/>
      <c r="L70" s="971"/>
      <c r="M70" s="971"/>
      <c r="N70" s="971"/>
      <c r="O70" s="971"/>
      <c r="P70" s="972"/>
      <c r="Q70" s="973">
        <v>134</v>
      </c>
      <c r="R70" s="967"/>
      <c r="S70" s="967"/>
      <c r="T70" s="967"/>
      <c r="U70" s="967"/>
      <c r="V70" s="967">
        <v>112</v>
      </c>
      <c r="W70" s="967"/>
      <c r="X70" s="967"/>
      <c r="Y70" s="967"/>
      <c r="Z70" s="967"/>
      <c r="AA70" s="967">
        <v>22</v>
      </c>
      <c r="AB70" s="967"/>
      <c r="AC70" s="967"/>
      <c r="AD70" s="967"/>
      <c r="AE70" s="967"/>
      <c r="AF70" s="967">
        <v>22</v>
      </c>
      <c r="AG70" s="967"/>
      <c r="AH70" s="967"/>
      <c r="AI70" s="967"/>
      <c r="AJ70" s="967"/>
      <c r="AK70" s="967">
        <v>2</v>
      </c>
      <c r="AL70" s="967"/>
      <c r="AM70" s="967"/>
      <c r="AN70" s="967"/>
      <c r="AO70" s="967"/>
      <c r="AP70" s="967">
        <v>9</v>
      </c>
      <c r="AQ70" s="967"/>
      <c r="AR70" s="967"/>
      <c r="AS70" s="967"/>
      <c r="AT70" s="967"/>
      <c r="AU70" s="967">
        <v>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546</v>
      </c>
      <c r="C71" s="971"/>
      <c r="D71" s="971"/>
      <c r="E71" s="971"/>
      <c r="F71" s="971"/>
      <c r="G71" s="971"/>
      <c r="H71" s="971"/>
      <c r="I71" s="971"/>
      <c r="J71" s="971"/>
      <c r="K71" s="971"/>
      <c r="L71" s="971"/>
      <c r="M71" s="971"/>
      <c r="N71" s="971"/>
      <c r="O71" s="971"/>
      <c r="P71" s="972"/>
      <c r="Q71" s="973">
        <v>101</v>
      </c>
      <c r="R71" s="967"/>
      <c r="S71" s="967"/>
      <c r="T71" s="967"/>
      <c r="U71" s="967"/>
      <c r="V71" s="967">
        <v>100</v>
      </c>
      <c r="W71" s="967"/>
      <c r="X71" s="967"/>
      <c r="Y71" s="967"/>
      <c r="Z71" s="967"/>
      <c r="AA71" s="967">
        <v>1</v>
      </c>
      <c r="AB71" s="967"/>
      <c r="AC71" s="967"/>
      <c r="AD71" s="967"/>
      <c r="AE71" s="967"/>
      <c r="AF71" s="967">
        <v>1</v>
      </c>
      <c r="AG71" s="967"/>
      <c r="AH71" s="967"/>
      <c r="AI71" s="967"/>
      <c r="AJ71" s="967"/>
      <c r="AK71" s="967">
        <v>0</v>
      </c>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547</v>
      </c>
      <c r="C72" s="971"/>
      <c r="D72" s="971"/>
      <c r="E72" s="971"/>
      <c r="F72" s="971"/>
      <c r="G72" s="971"/>
      <c r="H72" s="971"/>
      <c r="I72" s="971"/>
      <c r="J72" s="971"/>
      <c r="K72" s="971"/>
      <c r="L72" s="971"/>
      <c r="M72" s="971"/>
      <c r="N72" s="971"/>
      <c r="O72" s="971"/>
      <c r="P72" s="972"/>
      <c r="Q72" s="973">
        <v>1264</v>
      </c>
      <c r="R72" s="967"/>
      <c r="S72" s="967"/>
      <c r="T72" s="967"/>
      <c r="U72" s="967"/>
      <c r="V72" s="967">
        <v>1210</v>
      </c>
      <c r="W72" s="967"/>
      <c r="X72" s="967"/>
      <c r="Y72" s="967"/>
      <c r="Z72" s="967"/>
      <c r="AA72" s="967">
        <v>53</v>
      </c>
      <c r="AB72" s="967"/>
      <c r="AC72" s="967"/>
      <c r="AD72" s="967"/>
      <c r="AE72" s="967"/>
      <c r="AF72" s="967">
        <v>53</v>
      </c>
      <c r="AG72" s="967"/>
      <c r="AH72" s="967"/>
      <c r="AI72" s="967"/>
      <c r="AJ72" s="967"/>
      <c r="AK72" s="967">
        <v>0</v>
      </c>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548</v>
      </c>
      <c r="C73" s="971"/>
      <c r="D73" s="971"/>
      <c r="E73" s="971"/>
      <c r="F73" s="971"/>
      <c r="G73" s="971"/>
      <c r="H73" s="971"/>
      <c r="I73" s="971"/>
      <c r="J73" s="971"/>
      <c r="K73" s="971"/>
      <c r="L73" s="971"/>
      <c r="M73" s="971"/>
      <c r="N73" s="971"/>
      <c r="O73" s="971"/>
      <c r="P73" s="972"/>
      <c r="Q73" s="973">
        <v>14880</v>
      </c>
      <c r="R73" s="967"/>
      <c r="S73" s="967"/>
      <c r="T73" s="967"/>
      <c r="U73" s="967"/>
      <c r="V73" s="967">
        <v>14267</v>
      </c>
      <c r="W73" s="967"/>
      <c r="X73" s="967"/>
      <c r="Y73" s="967"/>
      <c r="Z73" s="967"/>
      <c r="AA73" s="967">
        <v>613</v>
      </c>
      <c r="AB73" s="967"/>
      <c r="AC73" s="967"/>
      <c r="AD73" s="967"/>
      <c r="AE73" s="967"/>
      <c r="AF73" s="967">
        <v>612</v>
      </c>
      <c r="AG73" s="967"/>
      <c r="AH73" s="967"/>
      <c r="AI73" s="967"/>
      <c r="AJ73" s="967"/>
      <c r="AK73" s="967">
        <v>0</v>
      </c>
      <c r="AL73" s="967"/>
      <c r="AM73" s="967"/>
      <c r="AN73" s="967"/>
      <c r="AO73" s="967"/>
      <c r="AP73" s="967">
        <v>2428</v>
      </c>
      <c r="AQ73" s="967"/>
      <c r="AR73" s="967"/>
      <c r="AS73" s="967"/>
      <c r="AT73" s="967"/>
      <c r="AU73" s="967">
        <v>198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549</v>
      </c>
      <c r="C74" s="971"/>
      <c r="D74" s="971"/>
      <c r="E74" s="971"/>
      <c r="F74" s="971"/>
      <c r="G74" s="971"/>
      <c r="H74" s="971"/>
      <c r="I74" s="971"/>
      <c r="J74" s="971"/>
      <c r="K74" s="971"/>
      <c r="L74" s="971"/>
      <c r="M74" s="971"/>
      <c r="N74" s="971"/>
      <c r="O74" s="971"/>
      <c r="P74" s="972"/>
      <c r="Q74" s="973">
        <v>3583</v>
      </c>
      <c r="R74" s="967"/>
      <c r="S74" s="967"/>
      <c r="T74" s="967"/>
      <c r="U74" s="967"/>
      <c r="V74" s="967">
        <v>4419</v>
      </c>
      <c r="W74" s="967"/>
      <c r="X74" s="967"/>
      <c r="Y74" s="967"/>
      <c r="Z74" s="967"/>
      <c r="AA74" s="967">
        <v>837</v>
      </c>
      <c r="AB74" s="967"/>
      <c r="AC74" s="967"/>
      <c r="AD74" s="967"/>
      <c r="AE74" s="967"/>
      <c r="AF74" s="967">
        <v>951</v>
      </c>
      <c r="AG74" s="967"/>
      <c r="AH74" s="967"/>
      <c r="AI74" s="967"/>
      <c r="AJ74" s="967"/>
      <c r="AK74" s="967">
        <v>321</v>
      </c>
      <c r="AL74" s="967"/>
      <c r="AM74" s="967"/>
      <c r="AN74" s="967"/>
      <c r="AO74" s="967"/>
      <c r="AP74" s="967">
        <v>2483</v>
      </c>
      <c r="AQ74" s="967"/>
      <c r="AR74" s="967"/>
      <c r="AS74" s="967"/>
      <c r="AT74" s="967"/>
      <c r="AU74" s="967">
        <v>549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374</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374</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289</v>
      </c>
      <c r="AG109" s="888"/>
      <c r="AH109" s="888"/>
      <c r="AI109" s="888"/>
      <c r="AJ109" s="889"/>
      <c r="AK109" s="890" t="s">
        <v>288</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289</v>
      </c>
      <c r="BW109" s="888"/>
      <c r="BX109" s="888"/>
      <c r="BY109" s="888"/>
      <c r="BZ109" s="889"/>
      <c r="CA109" s="890" t="s">
        <v>288</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289</v>
      </c>
      <c r="DM109" s="888"/>
      <c r="DN109" s="888"/>
      <c r="DO109" s="888"/>
      <c r="DP109" s="889"/>
      <c r="DQ109" s="890" t="s">
        <v>288</v>
      </c>
      <c r="DR109" s="888"/>
      <c r="DS109" s="888"/>
      <c r="DT109" s="888"/>
      <c r="DU109" s="889"/>
      <c r="DV109" s="890" t="s">
        <v>409</v>
      </c>
      <c r="DW109" s="888"/>
      <c r="DX109" s="888"/>
      <c r="DY109" s="888"/>
      <c r="DZ109" s="919"/>
    </row>
    <row r="110" spans="1:131" s="197" customFormat="1" ht="26.25" customHeight="1" x14ac:dyDescent="0.15">
      <c r="A110" s="800" t="s">
        <v>411</v>
      </c>
      <c r="B110" s="801"/>
      <c r="C110" s="801"/>
      <c r="D110" s="801"/>
      <c r="E110" s="801"/>
      <c r="F110" s="801"/>
      <c r="G110" s="801"/>
      <c r="H110" s="801"/>
      <c r="I110" s="801"/>
      <c r="J110" s="801"/>
      <c r="K110" s="801"/>
      <c r="L110" s="801"/>
      <c r="M110" s="801"/>
      <c r="N110" s="801"/>
      <c r="O110" s="801"/>
      <c r="P110" s="801"/>
      <c r="Q110" s="801"/>
      <c r="R110" s="801"/>
      <c r="S110" s="801"/>
      <c r="T110" s="801"/>
      <c r="U110" s="801"/>
      <c r="V110" s="801"/>
      <c r="W110" s="801"/>
      <c r="X110" s="801"/>
      <c r="Y110" s="801"/>
      <c r="Z110" s="802"/>
      <c r="AA110" s="872">
        <v>1480582</v>
      </c>
      <c r="AB110" s="873"/>
      <c r="AC110" s="873"/>
      <c r="AD110" s="873"/>
      <c r="AE110" s="874"/>
      <c r="AF110" s="875">
        <v>1430051</v>
      </c>
      <c r="AG110" s="873"/>
      <c r="AH110" s="873"/>
      <c r="AI110" s="873"/>
      <c r="AJ110" s="874"/>
      <c r="AK110" s="875">
        <v>1412592</v>
      </c>
      <c r="AL110" s="873"/>
      <c r="AM110" s="873"/>
      <c r="AN110" s="873"/>
      <c r="AO110" s="874"/>
      <c r="AP110" s="876">
        <v>23.9</v>
      </c>
      <c r="AQ110" s="877"/>
      <c r="AR110" s="877"/>
      <c r="AS110" s="877"/>
      <c r="AT110" s="878"/>
      <c r="AU110" s="920" t="s">
        <v>61</v>
      </c>
      <c r="AV110" s="921"/>
      <c r="AW110" s="921"/>
      <c r="AX110" s="921"/>
      <c r="AY110" s="922"/>
      <c r="AZ110" s="827" t="s">
        <v>412</v>
      </c>
      <c r="BA110" s="801"/>
      <c r="BB110" s="801"/>
      <c r="BC110" s="801"/>
      <c r="BD110" s="801"/>
      <c r="BE110" s="801"/>
      <c r="BF110" s="801"/>
      <c r="BG110" s="801"/>
      <c r="BH110" s="801"/>
      <c r="BI110" s="801"/>
      <c r="BJ110" s="801"/>
      <c r="BK110" s="801"/>
      <c r="BL110" s="801"/>
      <c r="BM110" s="801"/>
      <c r="BN110" s="801"/>
      <c r="BO110" s="801"/>
      <c r="BP110" s="802"/>
      <c r="BQ110" s="810">
        <v>12251014</v>
      </c>
      <c r="BR110" s="811"/>
      <c r="BS110" s="811"/>
      <c r="BT110" s="811"/>
      <c r="BU110" s="811"/>
      <c r="BV110" s="811">
        <v>11746832</v>
      </c>
      <c r="BW110" s="811"/>
      <c r="BX110" s="811"/>
      <c r="BY110" s="811"/>
      <c r="BZ110" s="811"/>
      <c r="CA110" s="811">
        <v>10900550</v>
      </c>
      <c r="CB110" s="811"/>
      <c r="CC110" s="811"/>
      <c r="CD110" s="811"/>
      <c r="CE110" s="811"/>
      <c r="CF110" s="861">
        <v>184.3</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810" t="s">
        <v>370</v>
      </c>
      <c r="DH110" s="811"/>
      <c r="DI110" s="811"/>
      <c r="DJ110" s="811"/>
      <c r="DK110" s="811"/>
      <c r="DL110" s="811" t="s">
        <v>370</v>
      </c>
      <c r="DM110" s="811"/>
      <c r="DN110" s="811"/>
      <c r="DO110" s="811"/>
      <c r="DP110" s="811"/>
      <c r="DQ110" s="811" t="s">
        <v>370</v>
      </c>
      <c r="DR110" s="811"/>
      <c r="DS110" s="811"/>
      <c r="DT110" s="811"/>
      <c r="DU110" s="811"/>
      <c r="DV110" s="812" t="s">
        <v>370</v>
      </c>
      <c r="DW110" s="812"/>
      <c r="DX110" s="812"/>
      <c r="DY110" s="812"/>
      <c r="DZ110" s="813"/>
    </row>
    <row r="111" spans="1:131" s="197" customFormat="1" ht="26.25" customHeight="1" x14ac:dyDescent="0.15">
      <c r="A111" s="755" t="s">
        <v>415</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15"/>
      <c r="AA111" s="902" t="s">
        <v>370</v>
      </c>
      <c r="AB111" s="903"/>
      <c r="AC111" s="903"/>
      <c r="AD111" s="903"/>
      <c r="AE111" s="904"/>
      <c r="AF111" s="905" t="s">
        <v>370</v>
      </c>
      <c r="AG111" s="903"/>
      <c r="AH111" s="903"/>
      <c r="AI111" s="903"/>
      <c r="AJ111" s="904"/>
      <c r="AK111" s="905" t="s">
        <v>370</v>
      </c>
      <c r="AL111" s="903"/>
      <c r="AM111" s="903"/>
      <c r="AN111" s="903"/>
      <c r="AO111" s="904"/>
      <c r="AP111" s="906" t="s">
        <v>370</v>
      </c>
      <c r="AQ111" s="907"/>
      <c r="AR111" s="907"/>
      <c r="AS111" s="907"/>
      <c r="AT111" s="908"/>
      <c r="AU111" s="923"/>
      <c r="AV111" s="924"/>
      <c r="AW111" s="924"/>
      <c r="AX111" s="924"/>
      <c r="AY111" s="925"/>
      <c r="AZ111" s="808" t="s">
        <v>416</v>
      </c>
      <c r="BA111" s="748"/>
      <c r="BB111" s="748"/>
      <c r="BC111" s="748"/>
      <c r="BD111" s="748"/>
      <c r="BE111" s="748"/>
      <c r="BF111" s="748"/>
      <c r="BG111" s="748"/>
      <c r="BH111" s="748"/>
      <c r="BI111" s="748"/>
      <c r="BJ111" s="748"/>
      <c r="BK111" s="748"/>
      <c r="BL111" s="748"/>
      <c r="BM111" s="748"/>
      <c r="BN111" s="748"/>
      <c r="BO111" s="748"/>
      <c r="BP111" s="749"/>
      <c r="BQ111" s="809">
        <v>641732</v>
      </c>
      <c r="BR111" s="791"/>
      <c r="BS111" s="791"/>
      <c r="BT111" s="791"/>
      <c r="BU111" s="791"/>
      <c r="BV111" s="791">
        <v>511193</v>
      </c>
      <c r="BW111" s="791"/>
      <c r="BX111" s="791"/>
      <c r="BY111" s="791"/>
      <c r="BZ111" s="791"/>
      <c r="CA111" s="791">
        <v>356795</v>
      </c>
      <c r="CB111" s="791"/>
      <c r="CC111" s="791"/>
      <c r="CD111" s="791"/>
      <c r="CE111" s="791"/>
      <c r="CF111" s="848">
        <v>6</v>
      </c>
      <c r="CG111" s="849"/>
      <c r="CH111" s="849"/>
      <c r="CI111" s="849"/>
      <c r="CJ111" s="849"/>
      <c r="CK111" s="917"/>
      <c r="CL111" s="866"/>
      <c r="CM111" s="814" t="s">
        <v>417</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09">
        <v>641732</v>
      </c>
      <c r="DH111" s="791"/>
      <c r="DI111" s="791"/>
      <c r="DJ111" s="791"/>
      <c r="DK111" s="791"/>
      <c r="DL111" s="791">
        <v>511193</v>
      </c>
      <c r="DM111" s="791"/>
      <c r="DN111" s="791"/>
      <c r="DO111" s="791"/>
      <c r="DP111" s="791"/>
      <c r="DQ111" s="791">
        <v>356795</v>
      </c>
      <c r="DR111" s="791"/>
      <c r="DS111" s="791"/>
      <c r="DT111" s="791"/>
      <c r="DU111" s="791"/>
      <c r="DV111" s="792">
        <v>6</v>
      </c>
      <c r="DW111" s="792"/>
      <c r="DX111" s="792"/>
      <c r="DY111" s="792"/>
      <c r="DZ111" s="793"/>
    </row>
    <row r="112" spans="1:131" s="197" customFormat="1" ht="26.25" customHeight="1" x14ac:dyDescent="0.15">
      <c r="A112" s="909" t="s">
        <v>418</v>
      </c>
      <c r="B112" s="910"/>
      <c r="C112" s="748" t="s">
        <v>419</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60" t="s">
        <v>370</v>
      </c>
      <c r="AB112" s="761"/>
      <c r="AC112" s="761"/>
      <c r="AD112" s="761"/>
      <c r="AE112" s="762"/>
      <c r="AF112" s="763" t="s">
        <v>370</v>
      </c>
      <c r="AG112" s="761"/>
      <c r="AH112" s="761"/>
      <c r="AI112" s="761"/>
      <c r="AJ112" s="762"/>
      <c r="AK112" s="763" t="s">
        <v>370</v>
      </c>
      <c r="AL112" s="761"/>
      <c r="AM112" s="761"/>
      <c r="AN112" s="761"/>
      <c r="AO112" s="762"/>
      <c r="AP112" s="797" t="s">
        <v>370</v>
      </c>
      <c r="AQ112" s="798"/>
      <c r="AR112" s="798"/>
      <c r="AS112" s="798"/>
      <c r="AT112" s="799"/>
      <c r="AU112" s="923"/>
      <c r="AV112" s="924"/>
      <c r="AW112" s="924"/>
      <c r="AX112" s="924"/>
      <c r="AY112" s="925"/>
      <c r="AZ112" s="808" t="s">
        <v>420</v>
      </c>
      <c r="BA112" s="748"/>
      <c r="BB112" s="748"/>
      <c r="BC112" s="748"/>
      <c r="BD112" s="748"/>
      <c r="BE112" s="748"/>
      <c r="BF112" s="748"/>
      <c r="BG112" s="748"/>
      <c r="BH112" s="748"/>
      <c r="BI112" s="748"/>
      <c r="BJ112" s="748"/>
      <c r="BK112" s="748"/>
      <c r="BL112" s="748"/>
      <c r="BM112" s="748"/>
      <c r="BN112" s="748"/>
      <c r="BO112" s="748"/>
      <c r="BP112" s="749"/>
      <c r="BQ112" s="809">
        <v>5296246</v>
      </c>
      <c r="BR112" s="791"/>
      <c r="BS112" s="791"/>
      <c r="BT112" s="791"/>
      <c r="BU112" s="791"/>
      <c r="BV112" s="791">
        <v>4968858</v>
      </c>
      <c r="BW112" s="791"/>
      <c r="BX112" s="791"/>
      <c r="BY112" s="791"/>
      <c r="BZ112" s="791"/>
      <c r="CA112" s="791">
        <v>4677681</v>
      </c>
      <c r="CB112" s="791"/>
      <c r="CC112" s="791"/>
      <c r="CD112" s="791"/>
      <c r="CE112" s="791"/>
      <c r="CF112" s="848">
        <v>79.099999999999994</v>
      </c>
      <c r="CG112" s="849"/>
      <c r="CH112" s="849"/>
      <c r="CI112" s="849"/>
      <c r="CJ112" s="849"/>
      <c r="CK112" s="917"/>
      <c r="CL112" s="866"/>
      <c r="CM112" s="814" t="s">
        <v>421</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09" t="s">
        <v>370</v>
      </c>
      <c r="DH112" s="791"/>
      <c r="DI112" s="791"/>
      <c r="DJ112" s="791"/>
      <c r="DK112" s="791"/>
      <c r="DL112" s="791" t="s">
        <v>370</v>
      </c>
      <c r="DM112" s="791"/>
      <c r="DN112" s="791"/>
      <c r="DO112" s="791"/>
      <c r="DP112" s="791"/>
      <c r="DQ112" s="791" t="s">
        <v>370</v>
      </c>
      <c r="DR112" s="791"/>
      <c r="DS112" s="791"/>
      <c r="DT112" s="791"/>
      <c r="DU112" s="791"/>
      <c r="DV112" s="792" t="s">
        <v>370</v>
      </c>
      <c r="DW112" s="792"/>
      <c r="DX112" s="792"/>
      <c r="DY112" s="792"/>
      <c r="DZ112" s="793"/>
    </row>
    <row r="113" spans="1:130" s="197" customFormat="1" ht="26.25" customHeight="1" x14ac:dyDescent="0.15">
      <c r="A113" s="911"/>
      <c r="B113" s="912"/>
      <c r="C113" s="748" t="s">
        <v>422</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02">
        <v>319967</v>
      </c>
      <c r="AB113" s="903"/>
      <c r="AC113" s="903"/>
      <c r="AD113" s="903"/>
      <c r="AE113" s="904"/>
      <c r="AF113" s="905">
        <v>316968</v>
      </c>
      <c r="AG113" s="903"/>
      <c r="AH113" s="903"/>
      <c r="AI113" s="903"/>
      <c r="AJ113" s="904"/>
      <c r="AK113" s="905">
        <v>291497</v>
      </c>
      <c r="AL113" s="903"/>
      <c r="AM113" s="903"/>
      <c r="AN113" s="903"/>
      <c r="AO113" s="904"/>
      <c r="AP113" s="906">
        <v>4.9000000000000004</v>
      </c>
      <c r="AQ113" s="907"/>
      <c r="AR113" s="907"/>
      <c r="AS113" s="907"/>
      <c r="AT113" s="908"/>
      <c r="AU113" s="923"/>
      <c r="AV113" s="924"/>
      <c r="AW113" s="924"/>
      <c r="AX113" s="924"/>
      <c r="AY113" s="925"/>
      <c r="AZ113" s="808" t="s">
        <v>423</v>
      </c>
      <c r="BA113" s="748"/>
      <c r="BB113" s="748"/>
      <c r="BC113" s="748"/>
      <c r="BD113" s="748"/>
      <c r="BE113" s="748"/>
      <c r="BF113" s="748"/>
      <c r="BG113" s="748"/>
      <c r="BH113" s="748"/>
      <c r="BI113" s="748"/>
      <c r="BJ113" s="748"/>
      <c r="BK113" s="748"/>
      <c r="BL113" s="748"/>
      <c r="BM113" s="748"/>
      <c r="BN113" s="748"/>
      <c r="BO113" s="748"/>
      <c r="BP113" s="749"/>
      <c r="BQ113" s="809">
        <v>1043515</v>
      </c>
      <c r="BR113" s="791"/>
      <c r="BS113" s="791"/>
      <c r="BT113" s="791"/>
      <c r="BU113" s="791"/>
      <c r="BV113" s="791">
        <v>973137</v>
      </c>
      <c r="BW113" s="791"/>
      <c r="BX113" s="791"/>
      <c r="BY113" s="791"/>
      <c r="BZ113" s="791"/>
      <c r="CA113" s="791">
        <v>882244</v>
      </c>
      <c r="CB113" s="791"/>
      <c r="CC113" s="791"/>
      <c r="CD113" s="791"/>
      <c r="CE113" s="791"/>
      <c r="CF113" s="848">
        <v>14.9</v>
      </c>
      <c r="CG113" s="849"/>
      <c r="CH113" s="849"/>
      <c r="CI113" s="849"/>
      <c r="CJ113" s="849"/>
      <c r="CK113" s="917"/>
      <c r="CL113" s="866"/>
      <c r="CM113" s="814" t="s">
        <v>424</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760" t="s">
        <v>370</v>
      </c>
      <c r="DH113" s="761"/>
      <c r="DI113" s="761"/>
      <c r="DJ113" s="761"/>
      <c r="DK113" s="762"/>
      <c r="DL113" s="763" t="s">
        <v>370</v>
      </c>
      <c r="DM113" s="761"/>
      <c r="DN113" s="761"/>
      <c r="DO113" s="761"/>
      <c r="DP113" s="762"/>
      <c r="DQ113" s="763" t="s">
        <v>370</v>
      </c>
      <c r="DR113" s="761"/>
      <c r="DS113" s="761"/>
      <c r="DT113" s="761"/>
      <c r="DU113" s="762"/>
      <c r="DV113" s="797" t="s">
        <v>370</v>
      </c>
      <c r="DW113" s="798"/>
      <c r="DX113" s="798"/>
      <c r="DY113" s="798"/>
      <c r="DZ113" s="799"/>
    </row>
    <row r="114" spans="1:130" s="197" customFormat="1" ht="26.25" customHeight="1" x14ac:dyDescent="0.15">
      <c r="A114" s="911"/>
      <c r="B114" s="912"/>
      <c r="C114" s="748" t="s">
        <v>425</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60">
        <v>194773</v>
      </c>
      <c r="AB114" s="761"/>
      <c r="AC114" s="761"/>
      <c r="AD114" s="761"/>
      <c r="AE114" s="762"/>
      <c r="AF114" s="763">
        <v>195717</v>
      </c>
      <c r="AG114" s="761"/>
      <c r="AH114" s="761"/>
      <c r="AI114" s="761"/>
      <c r="AJ114" s="762"/>
      <c r="AK114" s="763">
        <v>186173</v>
      </c>
      <c r="AL114" s="761"/>
      <c r="AM114" s="761"/>
      <c r="AN114" s="761"/>
      <c r="AO114" s="762"/>
      <c r="AP114" s="797">
        <v>3.1</v>
      </c>
      <c r="AQ114" s="798"/>
      <c r="AR114" s="798"/>
      <c r="AS114" s="798"/>
      <c r="AT114" s="799"/>
      <c r="AU114" s="923"/>
      <c r="AV114" s="924"/>
      <c r="AW114" s="924"/>
      <c r="AX114" s="924"/>
      <c r="AY114" s="925"/>
      <c r="AZ114" s="808" t="s">
        <v>426</v>
      </c>
      <c r="BA114" s="748"/>
      <c r="BB114" s="748"/>
      <c r="BC114" s="748"/>
      <c r="BD114" s="748"/>
      <c r="BE114" s="748"/>
      <c r="BF114" s="748"/>
      <c r="BG114" s="748"/>
      <c r="BH114" s="748"/>
      <c r="BI114" s="748"/>
      <c r="BJ114" s="748"/>
      <c r="BK114" s="748"/>
      <c r="BL114" s="748"/>
      <c r="BM114" s="748"/>
      <c r="BN114" s="748"/>
      <c r="BO114" s="748"/>
      <c r="BP114" s="749"/>
      <c r="BQ114" s="809">
        <v>1980537</v>
      </c>
      <c r="BR114" s="791"/>
      <c r="BS114" s="791"/>
      <c r="BT114" s="791"/>
      <c r="BU114" s="791"/>
      <c r="BV114" s="791">
        <v>1888690</v>
      </c>
      <c r="BW114" s="791"/>
      <c r="BX114" s="791"/>
      <c r="BY114" s="791"/>
      <c r="BZ114" s="791"/>
      <c r="CA114" s="791">
        <v>1969359</v>
      </c>
      <c r="CB114" s="791"/>
      <c r="CC114" s="791"/>
      <c r="CD114" s="791"/>
      <c r="CE114" s="791"/>
      <c r="CF114" s="848">
        <v>33.299999999999997</v>
      </c>
      <c r="CG114" s="849"/>
      <c r="CH114" s="849"/>
      <c r="CI114" s="849"/>
      <c r="CJ114" s="849"/>
      <c r="CK114" s="917"/>
      <c r="CL114" s="866"/>
      <c r="CM114" s="814" t="s">
        <v>427</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760" t="s">
        <v>370</v>
      </c>
      <c r="DH114" s="761"/>
      <c r="DI114" s="761"/>
      <c r="DJ114" s="761"/>
      <c r="DK114" s="762"/>
      <c r="DL114" s="763" t="s">
        <v>370</v>
      </c>
      <c r="DM114" s="761"/>
      <c r="DN114" s="761"/>
      <c r="DO114" s="761"/>
      <c r="DP114" s="762"/>
      <c r="DQ114" s="763" t="s">
        <v>370</v>
      </c>
      <c r="DR114" s="761"/>
      <c r="DS114" s="761"/>
      <c r="DT114" s="761"/>
      <c r="DU114" s="762"/>
      <c r="DV114" s="797" t="s">
        <v>370</v>
      </c>
      <c r="DW114" s="798"/>
      <c r="DX114" s="798"/>
      <c r="DY114" s="798"/>
      <c r="DZ114" s="799"/>
    </row>
    <row r="115" spans="1:130" s="197" customFormat="1" ht="26.25" customHeight="1" x14ac:dyDescent="0.15">
      <c r="A115" s="911"/>
      <c r="B115" s="912"/>
      <c r="C115" s="748" t="s">
        <v>428</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02">
        <v>124633</v>
      </c>
      <c r="AB115" s="903"/>
      <c r="AC115" s="903"/>
      <c r="AD115" s="903"/>
      <c r="AE115" s="904"/>
      <c r="AF115" s="905">
        <v>124598</v>
      </c>
      <c r="AG115" s="903"/>
      <c r="AH115" s="903"/>
      <c r="AI115" s="903"/>
      <c r="AJ115" s="904"/>
      <c r="AK115" s="905">
        <v>121752</v>
      </c>
      <c r="AL115" s="903"/>
      <c r="AM115" s="903"/>
      <c r="AN115" s="903"/>
      <c r="AO115" s="904"/>
      <c r="AP115" s="906">
        <v>2.1</v>
      </c>
      <c r="AQ115" s="907"/>
      <c r="AR115" s="907"/>
      <c r="AS115" s="907"/>
      <c r="AT115" s="908"/>
      <c r="AU115" s="923"/>
      <c r="AV115" s="924"/>
      <c r="AW115" s="924"/>
      <c r="AX115" s="924"/>
      <c r="AY115" s="925"/>
      <c r="AZ115" s="808" t="s">
        <v>429</v>
      </c>
      <c r="BA115" s="748"/>
      <c r="BB115" s="748"/>
      <c r="BC115" s="748"/>
      <c r="BD115" s="748"/>
      <c r="BE115" s="748"/>
      <c r="BF115" s="748"/>
      <c r="BG115" s="748"/>
      <c r="BH115" s="748"/>
      <c r="BI115" s="748"/>
      <c r="BJ115" s="748"/>
      <c r="BK115" s="748"/>
      <c r="BL115" s="748"/>
      <c r="BM115" s="748"/>
      <c r="BN115" s="748"/>
      <c r="BO115" s="748"/>
      <c r="BP115" s="749"/>
      <c r="BQ115" s="809" t="s">
        <v>370</v>
      </c>
      <c r="BR115" s="791"/>
      <c r="BS115" s="791"/>
      <c r="BT115" s="791"/>
      <c r="BU115" s="791"/>
      <c r="BV115" s="791" t="s">
        <v>370</v>
      </c>
      <c r="BW115" s="791"/>
      <c r="BX115" s="791"/>
      <c r="BY115" s="791"/>
      <c r="BZ115" s="791"/>
      <c r="CA115" s="791" t="s">
        <v>370</v>
      </c>
      <c r="CB115" s="791"/>
      <c r="CC115" s="791"/>
      <c r="CD115" s="791"/>
      <c r="CE115" s="791"/>
      <c r="CF115" s="848" t="s">
        <v>370</v>
      </c>
      <c r="CG115" s="849"/>
      <c r="CH115" s="849"/>
      <c r="CI115" s="849"/>
      <c r="CJ115" s="849"/>
      <c r="CK115" s="917"/>
      <c r="CL115" s="866"/>
      <c r="CM115" s="808" t="s">
        <v>430</v>
      </c>
      <c r="CN115" s="901"/>
      <c r="CO115" s="901"/>
      <c r="CP115" s="901"/>
      <c r="CQ115" s="901"/>
      <c r="CR115" s="901"/>
      <c r="CS115" s="901"/>
      <c r="CT115" s="901"/>
      <c r="CU115" s="901"/>
      <c r="CV115" s="901"/>
      <c r="CW115" s="901"/>
      <c r="CX115" s="901"/>
      <c r="CY115" s="901"/>
      <c r="CZ115" s="901"/>
      <c r="DA115" s="901"/>
      <c r="DB115" s="901"/>
      <c r="DC115" s="901"/>
      <c r="DD115" s="901"/>
      <c r="DE115" s="901"/>
      <c r="DF115" s="749"/>
      <c r="DG115" s="760" t="s">
        <v>370</v>
      </c>
      <c r="DH115" s="761"/>
      <c r="DI115" s="761"/>
      <c r="DJ115" s="761"/>
      <c r="DK115" s="762"/>
      <c r="DL115" s="763" t="s">
        <v>370</v>
      </c>
      <c r="DM115" s="761"/>
      <c r="DN115" s="761"/>
      <c r="DO115" s="761"/>
      <c r="DP115" s="762"/>
      <c r="DQ115" s="763" t="s">
        <v>370</v>
      </c>
      <c r="DR115" s="761"/>
      <c r="DS115" s="761"/>
      <c r="DT115" s="761"/>
      <c r="DU115" s="762"/>
      <c r="DV115" s="797" t="s">
        <v>370</v>
      </c>
      <c r="DW115" s="798"/>
      <c r="DX115" s="798"/>
      <c r="DY115" s="798"/>
      <c r="DZ115" s="799"/>
    </row>
    <row r="116" spans="1:130" s="197" customFormat="1" ht="26.25" customHeight="1" x14ac:dyDescent="0.15">
      <c r="A116" s="913"/>
      <c r="B116" s="914"/>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60" t="s">
        <v>370</v>
      </c>
      <c r="AB116" s="761"/>
      <c r="AC116" s="761"/>
      <c r="AD116" s="761"/>
      <c r="AE116" s="762"/>
      <c r="AF116" s="763">
        <v>814</v>
      </c>
      <c r="AG116" s="761"/>
      <c r="AH116" s="761"/>
      <c r="AI116" s="761"/>
      <c r="AJ116" s="762"/>
      <c r="AK116" s="763" t="s">
        <v>370</v>
      </c>
      <c r="AL116" s="761"/>
      <c r="AM116" s="761"/>
      <c r="AN116" s="761"/>
      <c r="AO116" s="762"/>
      <c r="AP116" s="797" t="s">
        <v>370</v>
      </c>
      <c r="AQ116" s="798"/>
      <c r="AR116" s="798"/>
      <c r="AS116" s="798"/>
      <c r="AT116" s="799"/>
      <c r="AU116" s="923"/>
      <c r="AV116" s="924"/>
      <c r="AW116" s="924"/>
      <c r="AX116" s="924"/>
      <c r="AY116" s="925"/>
      <c r="AZ116" s="808" t="s">
        <v>432</v>
      </c>
      <c r="BA116" s="748"/>
      <c r="BB116" s="748"/>
      <c r="BC116" s="748"/>
      <c r="BD116" s="748"/>
      <c r="BE116" s="748"/>
      <c r="BF116" s="748"/>
      <c r="BG116" s="748"/>
      <c r="BH116" s="748"/>
      <c r="BI116" s="748"/>
      <c r="BJ116" s="748"/>
      <c r="BK116" s="748"/>
      <c r="BL116" s="748"/>
      <c r="BM116" s="748"/>
      <c r="BN116" s="748"/>
      <c r="BO116" s="748"/>
      <c r="BP116" s="749"/>
      <c r="BQ116" s="809" t="s">
        <v>370</v>
      </c>
      <c r="BR116" s="791"/>
      <c r="BS116" s="791"/>
      <c r="BT116" s="791"/>
      <c r="BU116" s="791"/>
      <c r="BV116" s="791" t="s">
        <v>370</v>
      </c>
      <c r="BW116" s="791"/>
      <c r="BX116" s="791"/>
      <c r="BY116" s="791"/>
      <c r="BZ116" s="791"/>
      <c r="CA116" s="791" t="s">
        <v>370</v>
      </c>
      <c r="CB116" s="791"/>
      <c r="CC116" s="791"/>
      <c r="CD116" s="791"/>
      <c r="CE116" s="791"/>
      <c r="CF116" s="848" t="s">
        <v>370</v>
      </c>
      <c r="CG116" s="849"/>
      <c r="CH116" s="849"/>
      <c r="CI116" s="849"/>
      <c r="CJ116" s="849"/>
      <c r="CK116" s="917"/>
      <c r="CL116" s="866"/>
      <c r="CM116" s="814" t="s">
        <v>433</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760" t="s">
        <v>370</v>
      </c>
      <c r="DH116" s="761"/>
      <c r="DI116" s="761"/>
      <c r="DJ116" s="761"/>
      <c r="DK116" s="762"/>
      <c r="DL116" s="763" t="s">
        <v>370</v>
      </c>
      <c r="DM116" s="761"/>
      <c r="DN116" s="761"/>
      <c r="DO116" s="761"/>
      <c r="DP116" s="762"/>
      <c r="DQ116" s="763" t="s">
        <v>370</v>
      </c>
      <c r="DR116" s="761"/>
      <c r="DS116" s="761"/>
      <c r="DT116" s="761"/>
      <c r="DU116" s="762"/>
      <c r="DV116" s="797" t="s">
        <v>370</v>
      </c>
      <c r="DW116" s="798"/>
      <c r="DX116" s="798"/>
      <c r="DY116" s="798"/>
      <c r="DZ116" s="799"/>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2119955</v>
      </c>
      <c r="AB117" s="895"/>
      <c r="AC117" s="895"/>
      <c r="AD117" s="895"/>
      <c r="AE117" s="896"/>
      <c r="AF117" s="897">
        <v>2068148</v>
      </c>
      <c r="AG117" s="895"/>
      <c r="AH117" s="895"/>
      <c r="AI117" s="895"/>
      <c r="AJ117" s="896"/>
      <c r="AK117" s="897">
        <v>2012014</v>
      </c>
      <c r="AL117" s="895"/>
      <c r="AM117" s="895"/>
      <c r="AN117" s="895"/>
      <c r="AO117" s="896"/>
      <c r="AP117" s="898"/>
      <c r="AQ117" s="899"/>
      <c r="AR117" s="899"/>
      <c r="AS117" s="899"/>
      <c r="AT117" s="900"/>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370</v>
      </c>
      <c r="BR117" s="858"/>
      <c r="BS117" s="858"/>
      <c r="BT117" s="858"/>
      <c r="BU117" s="858"/>
      <c r="BV117" s="858" t="s">
        <v>370</v>
      </c>
      <c r="BW117" s="858"/>
      <c r="BX117" s="858"/>
      <c r="BY117" s="858"/>
      <c r="BZ117" s="858"/>
      <c r="CA117" s="858" t="s">
        <v>370</v>
      </c>
      <c r="CB117" s="858"/>
      <c r="CC117" s="858"/>
      <c r="CD117" s="858"/>
      <c r="CE117" s="858"/>
      <c r="CF117" s="848" t="s">
        <v>370</v>
      </c>
      <c r="CG117" s="849"/>
      <c r="CH117" s="849"/>
      <c r="CI117" s="849"/>
      <c r="CJ117" s="849"/>
      <c r="CK117" s="917"/>
      <c r="CL117" s="866"/>
      <c r="CM117" s="814" t="s">
        <v>436</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760" t="s">
        <v>370</v>
      </c>
      <c r="DH117" s="761"/>
      <c r="DI117" s="761"/>
      <c r="DJ117" s="761"/>
      <c r="DK117" s="762"/>
      <c r="DL117" s="763" t="s">
        <v>370</v>
      </c>
      <c r="DM117" s="761"/>
      <c r="DN117" s="761"/>
      <c r="DO117" s="761"/>
      <c r="DP117" s="762"/>
      <c r="DQ117" s="763" t="s">
        <v>370</v>
      </c>
      <c r="DR117" s="761"/>
      <c r="DS117" s="761"/>
      <c r="DT117" s="761"/>
      <c r="DU117" s="762"/>
      <c r="DV117" s="797" t="s">
        <v>370</v>
      </c>
      <c r="DW117" s="798"/>
      <c r="DX117" s="798"/>
      <c r="DY117" s="798"/>
      <c r="DZ117" s="799"/>
    </row>
    <row r="118" spans="1:130" s="197" customFormat="1" ht="26.25" customHeight="1" x14ac:dyDescent="0.15">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289</v>
      </c>
      <c r="AG118" s="888"/>
      <c r="AH118" s="888"/>
      <c r="AI118" s="888"/>
      <c r="AJ118" s="889"/>
      <c r="AK118" s="890" t="s">
        <v>288</v>
      </c>
      <c r="AL118" s="888"/>
      <c r="AM118" s="888"/>
      <c r="AN118" s="888"/>
      <c r="AO118" s="889"/>
      <c r="AP118" s="891" t="s">
        <v>409</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437</v>
      </c>
      <c r="BP118" s="838"/>
      <c r="BQ118" s="857">
        <v>21213044</v>
      </c>
      <c r="BR118" s="858"/>
      <c r="BS118" s="858"/>
      <c r="BT118" s="858"/>
      <c r="BU118" s="858"/>
      <c r="BV118" s="858">
        <v>20088710</v>
      </c>
      <c r="BW118" s="858"/>
      <c r="BX118" s="858"/>
      <c r="BY118" s="858"/>
      <c r="BZ118" s="858"/>
      <c r="CA118" s="858">
        <v>18786629</v>
      </c>
      <c r="CB118" s="858"/>
      <c r="CC118" s="858"/>
      <c r="CD118" s="858"/>
      <c r="CE118" s="858"/>
      <c r="CF118" s="718"/>
      <c r="CG118" s="719"/>
      <c r="CH118" s="719"/>
      <c r="CI118" s="719"/>
      <c r="CJ118" s="841"/>
      <c r="CK118" s="917"/>
      <c r="CL118" s="866"/>
      <c r="CM118" s="814" t="s">
        <v>438</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760" t="s">
        <v>370</v>
      </c>
      <c r="DH118" s="761"/>
      <c r="DI118" s="761"/>
      <c r="DJ118" s="761"/>
      <c r="DK118" s="762"/>
      <c r="DL118" s="763" t="s">
        <v>370</v>
      </c>
      <c r="DM118" s="761"/>
      <c r="DN118" s="761"/>
      <c r="DO118" s="761"/>
      <c r="DP118" s="762"/>
      <c r="DQ118" s="763" t="s">
        <v>370</v>
      </c>
      <c r="DR118" s="761"/>
      <c r="DS118" s="761"/>
      <c r="DT118" s="761"/>
      <c r="DU118" s="762"/>
      <c r="DV118" s="797" t="s">
        <v>370</v>
      </c>
      <c r="DW118" s="798"/>
      <c r="DX118" s="798"/>
      <c r="DY118" s="798"/>
      <c r="DZ118" s="799"/>
    </row>
    <row r="119" spans="1:130" s="197" customFormat="1" ht="26.25" customHeight="1" x14ac:dyDescent="0.15">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370</v>
      </c>
      <c r="AB119" s="873"/>
      <c r="AC119" s="873"/>
      <c r="AD119" s="873"/>
      <c r="AE119" s="874"/>
      <c r="AF119" s="875" t="s">
        <v>370</v>
      </c>
      <c r="AG119" s="873"/>
      <c r="AH119" s="873"/>
      <c r="AI119" s="873"/>
      <c r="AJ119" s="874"/>
      <c r="AK119" s="875" t="s">
        <v>370</v>
      </c>
      <c r="AL119" s="873"/>
      <c r="AM119" s="873"/>
      <c r="AN119" s="873"/>
      <c r="AO119" s="874"/>
      <c r="AP119" s="876" t="s">
        <v>370</v>
      </c>
      <c r="AQ119" s="877"/>
      <c r="AR119" s="877"/>
      <c r="AS119" s="877"/>
      <c r="AT119" s="878"/>
      <c r="AU119" s="879" t="s">
        <v>439</v>
      </c>
      <c r="AV119" s="880"/>
      <c r="AW119" s="880"/>
      <c r="AX119" s="880"/>
      <c r="AY119" s="881"/>
      <c r="AZ119" s="827" t="s">
        <v>440</v>
      </c>
      <c r="BA119" s="801"/>
      <c r="BB119" s="801"/>
      <c r="BC119" s="801"/>
      <c r="BD119" s="801"/>
      <c r="BE119" s="801"/>
      <c r="BF119" s="801"/>
      <c r="BG119" s="801"/>
      <c r="BH119" s="801"/>
      <c r="BI119" s="801"/>
      <c r="BJ119" s="801"/>
      <c r="BK119" s="801"/>
      <c r="BL119" s="801"/>
      <c r="BM119" s="801"/>
      <c r="BN119" s="801"/>
      <c r="BO119" s="801"/>
      <c r="BP119" s="802"/>
      <c r="BQ119" s="810">
        <v>2406430</v>
      </c>
      <c r="BR119" s="811"/>
      <c r="BS119" s="811"/>
      <c r="BT119" s="811"/>
      <c r="BU119" s="811"/>
      <c r="BV119" s="811">
        <v>2843364</v>
      </c>
      <c r="BW119" s="811"/>
      <c r="BX119" s="811"/>
      <c r="BY119" s="811"/>
      <c r="BZ119" s="811"/>
      <c r="CA119" s="811">
        <v>2832461</v>
      </c>
      <c r="CB119" s="811"/>
      <c r="CC119" s="811"/>
      <c r="CD119" s="811"/>
      <c r="CE119" s="811"/>
      <c r="CF119" s="861">
        <v>47.9</v>
      </c>
      <c r="CG119" s="862"/>
      <c r="CH119" s="862"/>
      <c r="CI119" s="862"/>
      <c r="CJ119" s="862"/>
      <c r="CK119" s="918"/>
      <c r="CL119" s="868"/>
      <c r="CM119" s="794" t="s">
        <v>441</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40" t="s">
        <v>370</v>
      </c>
      <c r="DH119" s="741"/>
      <c r="DI119" s="741"/>
      <c r="DJ119" s="741"/>
      <c r="DK119" s="742"/>
      <c r="DL119" s="743" t="s">
        <v>370</v>
      </c>
      <c r="DM119" s="741"/>
      <c r="DN119" s="741"/>
      <c r="DO119" s="741"/>
      <c r="DP119" s="742"/>
      <c r="DQ119" s="743" t="s">
        <v>370</v>
      </c>
      <c r="DR119" s="741"/>
      <c r="DS119" s="741"/>
      <c r="DT119" s="741"/>
      <c r="DU119" s="742"/>
      <c r="DV119" s="818" t="s">
        <v>370</v>
      </c>
      <c r="DW119" s="819"/>
      <c r="DX119" s="819"/>
      <c r="DY119" s="819"/>
      <c r="DZ119" s="820"/>
    </row>
    <row r="120" spans="1:130" s="197" customFormat="1" ht="26.25" customHeight="1" x14ac:dyDescent="0.15">
      <c r="A120" s="865"/>
      <c r="B120" s="866"/>
      <c r="C120" s="814" t="s">
        <v>417</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760">
        <v>124633</v>
      </c>
      <c r="AB120" s="761"/>
      <c r="AC120" s="761"/>
      <c r="AD120" s="761"/>
      <c r="AE120" s="762"/>
      <c r="AF120" s="763">
        <v>124598</v>
      </c>
      <c r="AG120" s="761"/>
      <c r="AH120" s="761"/>
      <c r="AI120" s="761"/>
      <c r="AJ120" s="762"/>
      <c r="AK120" s="763">
        <v>121752</v>
      </c>
      <c r="AL120" s="761"/>
      <c r="AM120" s="761"/>
      <c r="AN120" s="761"/>
      <c r="AO120" s="762"/>
      <c r="AP120" s="797">
        <v>2.1</v>
      </c>
      <c r="AQ120" s="798"/>
      <c r="AR120" s="798"/>
      <c r="AS120" s="798"/>
      <c r="AT120" s="799"/>
      <c r="AU120" s="882"/>
      <c r="AV120" s="883"/>
      <c r="AW120" s="883"/>
      <c r="AX120" s="883"/>
      <c r="AY120" s="884"/>
      <c r="AZ120" s="808" t="s">
        <v>442</v>
      </c>
      <c r="BA120" s="748"/>
      <c r="BB120" s="748"/>
      <c r="BC120" s="748"/>
      <c r="BD120" s="748"/>
      <c r="BE120" s="748"/>
      <c r="BF120" s="748"/>
      <c r="BG120" s="748"/>
      <c r="BH120" s="748"/>
      <c r="BI120" s="748"/>
      <c r="BJ120" s="748"/>
      <c r="BK120" s="748"/>
      <c r="BL120" s="748"/>
      <c r="BM120" s="748"/>
      <c r="BN120" s="748"/>
      <c r="BO120" s="748"/>
      <c r="BP120" s="749"/>
      <c r="BQ120" s="809" t="s">
        <v>370</v>
      </c>
      <c r="BR120" s="791"/>
      <c r="BS120" s="791"/>
      <c r="BT120" s="791"/>
      <c r="BU120" s="791"/>
      <c r="BV120" s="791" t="s">
        <v>370</v>
      </c>
      <c r="BW120" s="791"/>
      <c r="BX120" s="791"/>
      <c r="BY120" s="791"/>
      <c r="BZ120" s="791"/>
      <c r="CA120" s="791" t="s">
        <v>370</v>
      </c>
      <c r="CB120" s="791"/>
      <c r="CC120" s="791"/>
      <c r="CD120" s="791"/>
      <c r="CE120" s="791"/>
      <c r="CF120" s="848" t="s">
        <v>370</v>
      </c>
      <c r="CG120" s="849"/>
      <c r="CH120" s="849"/>
      <c r="CI120" s="849"/>
      <c r="CJ120" s="849"/>
      <c r="CK120" s="850" t="s">
        <v>443</v>
      </c>
      <c r="CL120" s="821"/>
      <c r="CM120" s="821"/>
      <c r="CN120" s="821"/>
      <c r="CO120" s="822"/>
      <c r="CP120" s="854" t="s">
        <v>392</v>
      </c>
      <c r="CQ120" s="855"/>
      <c r="CR120" s="855"/>
      <c r="CS120" s="855"/>
      <c r="CT120" s="855"/>
      <c r="CU120" s="855"/>
      <c r="CV120" s="855"/>
      <c r="CW120" s="855"/>
      <c r="CX120" s="855"/>
      <c r="CY120" s="855"/>
      <c r="CZ120" s="855"/>
      <c r="DA120" s="855"/>
      <c r="DB120" s="855"/>
      <c r="DC120" s="855"/>
      <c r="DD120" s="855"/>
      <c r="DE120" s="855"/>
      <c r="DF120" s="856"/>
      <c r="DG120" s="810">
        <v>5296246</v>
      </c>
      <c r="DH120" s="811"/>
      <c r="DI120" s="811"/>
      <c r="DJ120" s="811"/>
      <c r="DK120" s="811"/>
      <c r="DL120" s="811">
        <v>4968858</v>
      </c>
      <c r="DM120" s="811"/>
      <c r="DN120" s="811"/>
      <c r="DO120" s="811"/>
      <c r="DP120" s="811"/>
      <c r="DQ120" s="811">
        <v>4677681</v>
      </c>
      <c r="DR120" s="811"/>
      <c r="DS120" s="811"/>
      <c r="DT120" s="811"/>
      <c r="DU120" s="811"/>
      <c r="DV120" s="812">
        <v>79.099999999999994</v>
      </c>
      <c r="DW120" s="812"/>
      <c r="DX120" s="812"/>
      <c r="DY120" s="812"/>
      <c r="DZ120" s="813"/>
    </row>
    <row r="121" spans="1:130" s="197" customFormat="1" ht="26.25" customHeight="1" x14ac:dyDescent="0.15">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60" t="s">
        <v>370</v>
      </c>
      <c r="AB121" s="761"/>
      <c r="AC121" s="761"/>
      <c r="AD121" s="761"/>
      <c r="AE121" s="762"/>
      <c r="AF121" s="763" t="s">
        <v>370</v>
      </c>
      <c r="AG121" s="761"/>
      <c r="AH121" s="761"/>
      <c r="AI121" s="761"/>
      <c r="AJ121" s="762"/>
      <c r="AK121" s="763" t="s">
        <v>370</v>
      </c>
      <c r="AL121" s="761"/>
      <c r="AM121" s="761"/>
      <c r="AN121" s="761"/>
      <c r="AO121" s="762"/>
      <c r="AP121" s="797" t="s">
        <v>370</v>
      </c>
      <c r="AQ121" s="798"/>
      <c r="AR121" s="798"/>
      <c r="AS121" s="798"/>
      <c r="AT121" s="799"/>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13139788</v>
      </c>
      <c r="BR121" s="858"/>
      <c r="BS121" s="858"/>
      <c r="BT121" s="858"/>
      <c r="BU121" s="858"/>
      <c r="BV121" s="858">
        <v>12843174</v>
      </c>
      <c r="BW121" s="858"/>
      <c r="BX121" s="858"/>
      <c r="BY121" s="858"/>
      <c r="BZ121" s="858"/>
      <c r="CA121" s="858">
        <v>12580803</v>
      </c>
      <c r="CB121" s="858"/>
      <c r="CC121" s="858"/>
      <c r="CD121" s="858"/>
      <c r="CE121" s="858"/>
      <c r="CF121" s="859">
        <v>212.7</v>
      </c>
      <c r="CG121" s="860"/>
      <c r="CH121" s="860"/>
      <c r="CI121" s="860"/>
      <c r="CJ121" s="860"/>
      <c r="CK121" s="851"/>
      <c r="CL121" s="823"/>
      <c r="CM121" s="823"/>
      <c r="CN121" s="823"/>
      <c r="CO121" s="824"/>
      <c r="CP121" s="828" t="s">
        <v>390</v>
      </c>
      <c r="CQ121" s="829"/>
      <c r="CR121" s="829"/>
      <c r="CS121" s="829"/>
      <c r="CT121" s="829"/>
      <c r="CU121" s="829"/>
      <c r="CV121" s="829"/>
      <c r="CW121" s="829"/>
      <c r="CX121" s="829"/>
      <c r="CY121" s="829"/>
      <c r="CZ121" s="829"/>
      <c r="DA121" s="829"/>
      <c r="DB121" s="829"/>
      <c r="DC121" s="829"/>
      <c r="DD121" s="829"/>
      <c r="DE121" s="829"/>
      <c r="DF121" s="830"/>
      <c r="DG121" s="809" t="s">
        <v>370</v>
      </c>
      <c r="DH121" s="791"/>
      <c r="DI121" s="791"/>
      <c r="DJ121" s="791"/>
      <c r="DK121" s="791"/>
      <c r="DL121" s="791" t="s">
        <v>370</v>
      </c>
      <c r="DM121" s="791"/>
      <c r="DN121" s="791"/>
      <c r="DO121" s="791"/>
      <c r="DP121" s="791"/>
      <c r="DQ121" s="791" t="s">
        <v>370</v>
      </c>
      <c r="DR121" s="791"/>
      <c r="DS121" s="791"/>
      <c r="DT121" s="791"/>
      <c r="DU121" s="791"/>
      <c r="DV121" s="792" t="s">
        <v>370</v>
      </c>
      <c r="DW121" s="792"/>
      <c r="DX121" s="792"/>
      <c r="DY121" s="792"/>
      <c r="DZ121" s="793"/>
    </row>
    <row r="122" spans="1:130" s="197" customFormat="1" ht="26.25" customHeight="1" x14ac:dyDescent="0.15">
      <c r="A122" s="865"/>
      <c r="B122" s="866"/>
      <c r="C122" s="814" t="s">
        <v>427</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760" t="s">
        <v>370</v>
      </c>
      <c r="AB122" s="761"/>
      <c r="AC122" s="761"/>
      <c r="AD122" s="761"/>
      <c r="AE122" s="762"/>
      <c r="AF122" s="763" t="s">
        <v>370</v>
      </c>
      <c r="AG122" s="761"/>
      <c r="AH122" s="761"/>
      <c r="AI122" s="761"/>
      <c r="AJ122" s="762"/>
      <c r="AK122" s="763" t="s">
        <v>370</v>
      </c>
      <c r="AL122" s="761"/>
      <c r="AM122" s="761"/>
      <c r="AN122" s="761"/>
      <c r="AO122" s="762"/>
      <c r="AP122" s="797" t="s">
        <v>370</v>
      </c>
      <c r="AQ122" s="798"/>
      <c r="AR122" s="798"/>
      <c r="AS122" s="798"/>
      <c r="AT122" s="799"/>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446</v>
      </c>
      <c r="BP122" s="838"/>
      <c r="BQ122" s="839">
        <v>15546218</v>
      </c>
      <c r="BR122" s="840"/>
      <c r="BS122" s="840"/>
      <c r="BT122" s="840"/>
      <c r="BU122" s="840"/>
      <c r="BV122" s="840">
        <v>15686538</v>
      </c>
      <c r="BW122" s="840"/>
      <c r="BX122" s="840"/>
      <c r="BY122" s="840"/>
      <c r="BZ122" s="840"/>
      <c r="CA122" s="840">
        <v>15413264</v>
      </c>
      <c r="CB122" s="840"/>
      <c r="CC122" s="840"/>
      <c r="CD122" s="840"/>
      <c r="CE122" s="840"/>
      <c r="CF122" s="718"/>
      <c r="CG122" s="719"/>
      <c r="CH122" s="719"/>
      <c r="CI122" s="719"/>
      <c r="CJ122" s="841"/>
      <c r="CK122" s="851"/>
      <c r="CL122" s="823"/>
      <c r="CM122" s="823"/>
      <c r="CN122" s="823"/>
      <c r="CO122" s="824"/>
      <c r="CP122" s="828"/>
      <c r="CQ122" s="829"/>
      <c r="CR122" s="829"/>
      <c r="CS122" s="829"/>
      <c r="CT122" s="829"/>
      <c r="CU122" s="829"/>
      <c r="CV122" s="829"/>
      <c r="CW122" s="829"/>
      <c r="CX122" s="829"/>
      <c r="CY122" s="829"/>
      <c r="CZ122" s="829"/>
      <c r="DA122" s="829"/>
      <c r="DB122" s="829"/>
      <c r="DC122" s="829"/>
      <c r="DD122" s="829"/>
      <c r="DE122" s="829"/>
      <c r="DF122" s="830"/>
      <c r="DG122" s="809"/>
      <c r="DH122" s="791"/>
      <c r="DI122" s="791"/>
      <c r="DJ122" s="791"/>
      <c r="DK122" s="791"/>
      <c r="DL122" s="791"/>
      <c r="DM122" s="791"/>
      <c r="DN122" s="791"/>
      <c r="DO122" s="791"/>
      <c r="DP122" s="791"/>
      <c r="DQ122" s="791"/>
      <c r="DR122" s="791"/>
      <c r="DS122" s="791"/>
      <c r="DT122" s="791"/>
      <c r="DU122" s="791"/>
      <c r="DV122" s="792"/>
      <c r="DW122" s="792"/>
      <c r="DX122" s="792"/>
      <c r="DY122" s="792"/>
      <c r="DZ122" s="793"/>
    </row>
    <row r="123" spans="1:130" s="197" customFormat="1" ht="26.25" customHeight="1" thickBot="1" x14ac:dyDescent="0.2">
      <c r="A123" s="865"/>
      <c r="B123" s="866"/>
      <c r="C123" s="814" t="s">
        <v>433</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760" t="s">
        <v>370</v>
      </c>
      <c r="AB123" s="761"/>
      <c r="AC123" s="761"/>
      <c r="AD123" s="761"/>
      <c r="AE123" s="762"/>
      <c r="AF123" s="763" t="s">
        <v>370</v>
      </c>
      <c r="AG123" s="761"/>
      <c r="AH123" s="761"/>
      <c r="AI123" s="761"/>
      <c r="AJ123" s="762"/>
      <c r="AK123" s="763" t="s">
        <v>370</v>
      </c>
      <c r="AL123" s="761"/>
      <c r="AM123" s="761"/>
      <c r="AN123" s="761"/>
      <c r="AO123" s="762"/>
      <c r="AP123" s="797" t="s">
        <v>370</v>
      </c>
      <c r="AQ123" s="798"/>
      <c r="AR123" s="798"/>
      <c r="AS123" s="798"/>
      <c r="AT123" s="799"/>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97</v>
      </c>
      <c r="BR123" s="832"/>
      <c r="BS123" s="832"/>
      <c r="BT123" s="832"/>
      <c r="BU123" s="832"/>
      <c r="BV123" s="832">
        <v>73.900000000000006</v>
      </c>
      <c r="BW123" s="832"/>
      <c r="BX123" s="832"/>
      <c r="BY123" s="832"/>
      <c r="BZ123" s="832"/>
      <c r="CA123" s="832">
        <v>57</v>
      </c>
      <c r="CB123" s="832"/>
      <c r="CC123" s="832"/>
      <c r="CD123" s="832"/>
      <c r="CE123" s="832"/>
      <c r="CF123" s="705"/>
      <c r="CG123" s="706"/>
      <c r="CH123" s="706"/>
      <c r="CI123" s="706"/>
      <c r="CJ123" s="833"/>
      <c r="CK123" s="851"/>
      <c r="CL123" s="823"/>
      <c r="CM123" s="823"/>
      <c r="CN123" s="823"/>
      <c r="CO123" s="824"/>
      <c r="CP123" s="828"/>
      <c r="CQ123" s="829"/>
      <c r="CR123" s="829"/>
      <c r="CS123" s="829"/>
      <c r="CT123" s="829"/>
      <c r="CU123" s="829"/>
      <c r="CV123" s="829"/>
      <c r="CW123" s="829"/>
      <c r="CX123" s="829"/>
      <c r="CY123" s="829"/>
      <c r="CZ123" s="829"/>
      <c r="DA123" s="829"/>
      <c r="DB123" s="829"/>
      <c r="DC123" s="829"/>
      <c r="DD123" s="829"/>
      <c r="DE123" s="829"/>
      <c r="DF123" s="830"/>
      <c r="DG123" s="760"/>
      <c r="DH123" s="761"/>
      <c r="DI123" s="761"/>
      <c r="DJ123" s="761"/>
      <c r="DK123" s="762"/>
      <c r="DL123" s="763"/>
      <c r="DM123" s="761"/>
      <c r="DN123" s="761"/>
      <c r="DO123" s="761"/>
      <c r="DP123" s="762"/>
      <c r="DQ123" s="763"/>
      <c r="DR123" s="761"/>
      <c r="DS123" s="761"/>
      <c r="DT123" s="761"/>
      <c r="DU123" s="762"/>
      <c r="DV123" s="797"/>
      <c r="DW123" s="798"/>
      <c r="DX123" s="798"/>
      <c r="DY123" s="798"/>
      <c r="DZ123" s="799"/>
    </row>
    <row r="124" spans="1:130" s="197" customFormat="1" ht="26.25" customHeight="1" x14ac:dyDescent="0.15">
      <c r="A124" s="865"/>
      <c r="B124" s="866"/>
      <c r="C124" s="814" t="s">
        <v>436</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760" t="s">
        <v>370</v>
      </c>
      <c r="AB124" s="761"/>
      <c r="AC124" s="761"/>
      <c r="AD124" s="761"/>
      <c r="AE124" s="762"/>
      <c r="AF124" s="763" t="s">
        <v>370</v>
      </c>
      <c r="AG124" s="761"/>
      <c r="AH124" s="761"/>
      <c r="AI124" s="761"/>
      <c r="AJ124" s="762"/>
      <c r="AK124" s="763" t="s">
        <v>370</v>
      </c>
      <c r="AL124" s="761"/>
      <c r="AM124" s="761"/>
      <c r="AN124" s="761"/>
      <c r="AO124" s="762"/>
      <c r="AP124" s="797" t="s">
        <v>370</v>
      </c>
      <c r="AQ124" s="798"/>
      <c r="AR124" s="798"/>
      <c r="AS124" s="798"/>
      <c r="AT124" s="79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40" t="s">
        <v>370</v>
      </c>
      <c r="DH124" s="741"/>
      <c r="DI124" s="741"/>
      <c r="DJ124" s="741"/>
      <c r="DK124" s="742"/>
      <c r="DL124" s="743" t="s">
        <v>370</v>
      </c>
      <c r="DM124" s="741"/>
      <c r="DN124" s="741"/>
      <c r="DO124" s="741"/>
      <c r="DP124" s="742"/>
      <c r="DQ124" s="743" t="s">
        <v>370</v>
      </c>
      <c r="DR124" s="741"/>
      <c r="DS124" s="741"/>
      <c r="DT124" s="741"/>
      <c r="DU124" s="742"/>
      <c r="DV124" s="818" t="s">
        <v>370</v>
      </c>
      <c r="DW124" s="819"/>
      <c r="DX124" s="819"/>
      <c r="DY124" s="819"/>
      <c r="DZ124" s="820"/>
    </row>
    <row r="125" spans="1:130" s="197" customFormat="1" ht="26.25" customHeight="1" thickBot="1" x14ac:dyDescent="0.2">
      <c r="A125" s="865"/>
      <c r="B125" s="866"/>
      <c r="C125" s="814" t="s">
        <v>438</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760" t="s">
        <v>370</v>
      </c>
      <c r="AB125" s="761"/>
      <c r="AC125" s="761"/>
      <c r="AD125" s="761"/>
      <c r="AE125" s="762"/>
      <c r="AF125" s="763" t="s">
        <v>370</v>
      </c>
      <c r="AG125" s="761"/>
      <c r="AH125" s="761"/>
      <c r="AI125" s="761"/>
      <c r="AJ125" s="762"/>
      <c r="AK125" s="763" t="s">
        <v>370</v>
      </c>
      <c r="AL125" s="761"/>
      <c r="AM125" s="761"/>
      <c r="AN125" s="761"/>
      <c r="AO125" s="762"/>
      <c r="AP125" s="797" t="s">
        <v>370</v>
      </c>
      <c r="AQ125" s="798"/>
      <c r="AR125" s="798"/>
      <c r="AS125" s="798"/>
      <c r="AT125" s="79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21" t="s">
        <v>449</v>
      </c>
      <c r="CL125" s="821"/>
      <c r="CM125" s="821"/>
      <c r="CN125" s="821"/>
      <c r="CO125" s="822"/>
      <c r="CP125" s="827" t="s">
        <v>450</v>
      </c>
      <c r="CQ125" s="801"/>
      <c r="CR125" s="801"/>
      <c r="CS125" s="801"/>
      <c r="CT125" s="801"/>
      <c r="CU125" s="801"/>
      <c r="CV125" s="801"/>
      <c r="CW125" s="801"/>
      <c r="CX125" s="801"/>
      <c r="CY125" s="801"/>
      <c r="CZ125" s="801"/>
      <c r="DA125" s="801"/>
      <c r="DB125" s="801"/>
      <c r="DC125" s="801"/>
      <c r="DD125" s="801"/>
      <c r="DE125" s="801"/>
      <c r="DF125" s="802"/>
      <c r="DG125" s="810" t="s">
        <v>370</v>
      </c>
      <c r="DH125" s="811"/>
      <c r="DI125" s="811"/>
      <c r="DJ125" s="811"/>
      <c r="DK125" s="811"/>
      <c r="DL125" s="811" t="s">
        <v>370</v>
      </c>
      <c r="DM125" s="811"/>
      <c r="DN125" s="811"/>
      <c r="DO125" s="811"/>
      <c r="DP125" s="811"/>
      <c r="DQ125" s="811" t="s">
        <v>370</v>
      </c>
      <c r="DR125" s="811"/>
      <c r="DS125" s="811"/>
      <c r="DT125" s="811"/>
      <c r="DU125" s="811"/>
      <c r="DV125" s="812" t="s">
        <v>370</v>
      </c>
      <c r="DW125" s="812"/>
      <c r="DX125" s="812"/>
      <c r="DY125" s="812"/>
      <c r="DZ125" s="813"/>
    </row>
    <row r="126" spans="1:130" s="197" customFormat="1" ht="26.25" customHeight="1" x14ac:dyDescent="0.15">
      <c r="A126" s="865"/>
      <c r="B126" s="866"/>
      <c r="C126" s="814" t="s">
        <v>441</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760" t="s">
        <v>370</v>
      </c>
      <c r="AB126" s="761"/>
      <c r="AC126" s="761"/>
      <c r="AD126" s="761"/>
      <c r="AE126" s="762"/>
      <c r="AF126" s="763" t="s">
        <v>370</v>
      </c>
      <c r="AG126" s="761"/>
      <c r="AH126" s="761"/>
      <c r="AI126" s="761"/>
      <c r="AJ126" s="762"/>
      <c r="AK126" s="763" t="s">
        <v>370</v>
      </c>
      <c r="AL126" s="761"/>
      <c r="AM126" s="761"/>
      <c r="AN126" s="761"/>
      <c r="AO126" s="762"/>
      <c r="AP126" s="797" t="s">
        <v>370</v>
      </c>
      <c r="AQ126" s="798"/>
      <c r="AR126" s="798"/>
      <c r="AS126" s="798"/>
      <c r="AT126" s="799"/>
      <c r="AU126" s="233"/>
      <c r="AV126" s="233"/>
      <c r="AW126" s="233"/>
      <c r="AX126" s="817" t="s">
        <v>451</v>
      </c>
      <c r="AY126" s="805"/>
      <c r="AZ126" s="805"/>
      <c r="BA126" s="805"/>
      <c r="BB126" s="805"/>
      <c r="BC126" s="805"/>
      <c r="BD126" s="805"/>
      <c r="BE126" s="806"/>
      <c r="BF126" s="804" t="s">
        <v>452</v>
      </c>
      <c r="BG126" s="805"/>
      <c r="BH126" s="805"/>
      <c r="BI126" s="805"/>
      <c r="BJ126" s="805"/>
      <c r="BK126" s="805"/>
      <c r="BL126" s="806"/>
      <c r="BM126" s="804" t="s">
        <v>453</v>
      </c>
      <c r="BN126" s="805"/>
      <c r="BO126" s="805"/>
      <c r="BP126" s="805"/>
      <c r="BQ126" s="805"/>
      <c r="BR126" s="805"/>
      <c r="BS126" s="806"/>
      <c r="BT126" s="804" t="s">
        <v>454</v>
      </c>
      <c r="BU126" s="805"/>
      <c r="BV126" s="805"/>
      <c r="BW126" s="805"/>
      <c r="BX126" s="805"/>
      <c r="BY126" s="805"/>
      <c r="BZ126" s="807"/>
      <c r="CA126" s="233"/>
      <c r="CB126" s="233"/>
      <c r="CC126" s="233"/>
      <c r="CD126" s="234"/>
      <c r="CE126" s="234"/>
      <c r="CF126" s="234"/>
      <c r="CG126" s="231"/>
      <c r="CH126" s="231"/>
      <c r="CI126" s="231"/>
      <c r="CJ126" s="232"/>
      <c r="CK126" s="823"/>
      <c r="CL126" s="823"/>
      <c r="CM126" s="823"/>
      <c r="CN126" s="823"/>
      <c r="CO126" s="824"/>
      <c r="CP126" s="808" t="s">
        <v>455</v>
      </c>
      <c r="CQ126" s="748"/>
      <c r="CR126" s="748"/>
      <c r="CS126" s="748"/>
      <c r="CT126" s="748"/>
      <c r="CU126" s="748"/>
      <c r="CV126" s="748"/>
      <c r="CW126" s="748"/>
      <c r="CX126" s="748"/>
      <c r="CY126" s="748"/>
      <c r="CZ126" s="748"/>
      <c r="DA126" s="748"/>
      <c r="DB126" s="748"/>
      <c r="DC126" s="748"/>
      <c r="DD126" s="748"/>
      <c r="DE126" s="748"/>
      <c r="DF126" s="749"/>
      <c r="DG126" s="809" t="s">
        <v>370</v>
      </c>
      <c r="DH126" s="791"/>
      <c r="DI126" s="791"/>
      <c r="DJ126" s="791"/>
      <c r="DK126" s="791"/>
      <c r="DL126" s="791" t="s">
        <v>370</v>
      </c>
      <c r="DM126" s="791"/>
      <c r="DN126" s="791"/>
      <c r="DO126" s="791"/>
      <c r="DP126" s="791"/>
      <c r="DQ126" s="791" t="s">
        <v>370</v>
      </c>
      <c r="DR126" s="791"/>
      <c r="DS126" s="791"/>
      <c r="DT126" s="791"/>
      <c r="DU126" s="791"/>
      <c r="DV126" s="792" t="s">
        <v>370</v>
      </c>
      <c r="DW126" s="792"/>
      <c r="DX126" s="792"/>
      <c r="DY126" s="792"/>
      <c r="DZ126" s="793"/>
    </row>
    <row r="127" spans="1:130" s="197" customFormat="1" ht="26.25" customHeight="1" thickBot="1" x14ac:dyDescent="0.2">
      <c r="A127" s="867"/>
      <c r="B127" s="868"/>
      <c r="C127" s="794" t="s">
        <v>456</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60" t="s">
        <v>370</v>
      </c>
      <c r="AB127" s="761"/>
      <c r="AC127" s="761"/>
      <c r="AD127" s="761"/>
      <c r="AE127" s="762"/>
      <c r="AF127" s="763" t="s">
        <v>370</v>
      </c>
      <c r="AG127" s="761"/>
      <c r="AH127" s="761"/>
      <c r="AI127" s="761"/>
      <c r="AJ127" s="762"/>
      <c r="AK127" s="763" t="s">
        <v>370</v>
      </c>
      <c r="AL127" s="761"/>
      <c r="AM127" s="761"/>
      <c r="AN127" s="761"/>
      <c r="AO127" s="762"/>
      <c r="AP127" s="797" t="s">
        <v>370</v>
      </c>
      <c r="AQ127" s="798"/>
      <c r="AR127" s="798"/>
      <c r="AS127" s="798"/>
      <c r="AT127" s="799"/>
      <c r="AU127" s="233"/>
      <c r="AV127" s="233"/>
      <c r="AW127" s="233"/>
      <c r="AX127" s="800" t="s">
        <v>457</v>
      </c>
      <c r="AY127" s="801"/>
      <c r="AZ127" s="801"/>
      <c r="BA127" s="801"/>
      <c r="BB127" s="801"/>
      <c r="BC127" s="801"/>
      <c r="BD127" s="801"/>
      <c r="BE127" s="802"/>
      <c r="BF127" s="783" t="s">
        <v>370</v>
      </c>
      <c r="BG127" s="784"/>
      <c r="BH127" s="784"/>
      <c r="BI127" s="784"/>
      <c r="BJ127" s="784"/>
      <c r="BK127" s="784"/>
      <c r="BL127" s="803"/>
      <c r="BM127" s="783">
        <v>13.96</v>
      </c>
      <c r="BN127" s="784"/>
      <c r="BO127" s="784"/>
      <c r="BP127" s="784"/>
      <c r="BQ127" s="784"/>
      <c r="BR127" s="784"/>
      <c r="BS127" s="803"/>
      <c r="BT127" s="783">
        <v>20</v>
      </c>
      <c r="BU127" s="784"/>
      <c r="BV127" s="784"/>
      <c r="BW127" s="784"/>
      <c r="BX127" s="784"/>
      <c r="BY127" s="784"/>
      <c r="BZ127" s="785"/>
      <c r="CA127" s="234"/>
      <c r="CB127" s="234"/>
      <c r="CC127" s="234"/>
      <c r="CD127" s="234"/>
      <c r="CE127" s="234"/>
      <c r="CF127" s="234"/>
      <c r="CG127" s="231"/>
      <c r="CH127" s="231"/>
      <c r="CI127" s="231"/>
      <c r="CJ127" s="232"/>
      <c r="CK127" s="825"/>
      <c r="CL127" s="825"/>
      <c r="CM127" s="825"/>
      <c r="CN127" s="825"/>
      <c r="CO127" s="826"/>
      <c r="CP127" s="786" t="s">
        <v>458</v>
      </c>
      <c r="CQ127" s="727"/>
      <c r="CR127" s="727"/>
      <c r="CS127" s="727"/>
      <c r="CT127" s="727"/>
      <c r="CU127" s="727"/>
      <c r="CV127" s="727"/>
      <c r="CW127" s="727"/>
      <c r="CX127" s="727"/>
      <c r="CY127" s="727"/>
      <c r="CZ127" s="727"/>
      <c r="DA127" s="727"/>
      <c r="DB127" s="727"/>
      <c r="DC127" s="727"/>
      <c r="DD127" s="727"/>
      <c r="DE127" s="727"/>
      <c r="DF127" s="728"/>
      <c r="DG127" s="787" t="s">
        <v>370</v>
      </c>
      <c r="DH127" s="788"/>
      <c r="DI127" s="788"/>
      <c r="DJ127" s="788"/>
      <c r="DK127" s="788"/>
      <c r="DL127" s="788" t="s">
        <v>370</v>
      </c>
      <c r="DM127" s="788"/>
      <c r="DN127" s="788"/>
      <c r="DO127" s="788"/>
      <c r="DP127" s="788"/>
      <c r="DQ127" s="788" t="s">
        <v>370</v>
      </c>
      <c r="DR127" s="788"/>
      <c r="DS127" s="788"/>
      <c r="DT127" s="788"/>
      <c r="DU127" s="788"/>
      <c r="DV127" s="789" t="s">
        <v>370</v>
      </c>
      <c r="DW127" s="789"/>
      <c r="DX127" s="789"/>
      <c r="DY127" s="789"/>
      <c r="DZ127" s="790"/>
    </row>
    <row r="128" spans="1:130" s="197" customFormat="1" ht="26.25" customHeight="1" x14ac:dyDescent="0.15">
      <c r="A128" s="772" t="s">
        <v>459</v>
      </c>
      <c r="B128" s="773"/>
      <c r="C128" s="773"/>
      <c r="D128" s="773"/>
      <c r="E128" s="773"/>
      <c r="F128" s="773"/>
      <c r="G128" s="773"/>
      <c r="H128" s="773"/>
      <c r="I128" s="773"/>
      <c r="J128" s="773"/>
      <c r="K128" s="773"/>
      <c r="L128" s="773"/>
      <c r="M128" s="773"/>
      <c r="N128" s="773"/>
      <c r="O128" s="773"/>
      <c r="P128" s="773"/>
      <c r="Q128" s="773"/>
      <c r="R128" s="773"/>
      <c r="S128" s="773"/>
      <c r="T128" s="773"/>
      <c r="U128" s="773"/>
      <c r="V128" s="773"/>
      <c r="W128" s="774" t="s">
        <v>460</v>
      </c>
      <c r="X128" s="774"/>
      <c r="Y128" s="774"/>
      <c r="Z128" s="775"/>
      <c r="AA128" s="776" t="s">
        <v>370</v>
      </c>
      <c r="AB128" s="777"/>
      <c r="AC128" s="777"/>
      <c r="AD128" s="777"/>
      <c r="AE128" s="778"/>
      <c r="AF128" s="779" t="s">
        <v>370</v>
      </c>
      <c r="AG128" s="777"/>
      <c r="AH128" s="777"/>
      <c r="AI128" s="777"/>
      <c r="AJ128" s="778"/>
      <c r="AK128" s="779" t="s">
        <v>370</v>
      </c>
      <c r="AL128" s="777"/>
      <c r="AM128" s="777"/>
      <c r="AN128" s="777"/>
      <c r="AO128" s="778"/>
      <c r="AP128" s="780"/>
      <c r="AQ128" s="781"/>
      <c r="AR128" s="781"/>
      <c r="AS128" s="781"/>
      <c r="AT128" s="782"/>
      <c r="AU128" s="235"/>
      <c r="AV128" s="235"/>
      <c r="AW128" s="235"/>
      <c r="AX128" s="747" t="s">
        <v>461</v>
      </c>
      <c r="AY128" s="748"/>
      <c r="AZ128" s="748"/>
      <c r="BA128" s="748"/>
      <c r="BB128" s="748"/>
      <c r="BC128" s="748"/>
      <c r="BD128" s="748"/>
      <c r="BE128" s="749"/>
      <c r="BF128" s="767" t="s">
        <v>370</v>
      </c>
      <c r="BG128" s="768"/>
      <c r="BH128" s="768"/>
      <c r="BI128" s="768"/>
      <c r="BJ128" s="768"/>
      <c r="BK128" s="768"/>
      <c r="BL128" s="769"/>
      <c r="BM128" s="767">
        <v>18.96</v>
      </c>
      <c r="BN128" s="768"/>
      <c r="BO128" s="768"/>
      <c r="BP128" s="768"/>
      <c r="BQ128" s="768"/>
      <c r="BR128" s="768"/>
      <c r="BS128" s="769"/>
      <c r="BT128" s="767">
        <v>30</v>
      </c>
      <c r="BU128" s="770"/>
      <c r="BV128" s="770"/>
      <c r="BW128" s="770"/>
      <c r="BX128" s="770"/>
      <c r="BY128" s="770"/>
      <c r="BZ128" s="7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55" t="s">
        <v>91</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462</v>
      </c>
      <c r="X129" s="758"/>
      <c r="Y129" s="758"/>
      <c r="Z129" s="759"/>
      <c r="AA129" s="760">
        <v>7180322</v>
      </c>
      <c r="AB129" s="761"/>
      <c r="AC129" s="761"/>
      <c r="AD129" s="761"/>
      <c r="AE129" s="762"/>
      <c r="AF129" s="763">
        <v>7274660</v>
      </c>
      <c r="AG129" s="761"/>
      <c r="AH129" s="761"/>
      <c r="AI129" s="761"/>
      <c r="AJ129" s="762"/>
      <c r="AK129" s="763">
        <v>7260921</v>
      </c>
      <c r="AL129" s="761"/>
      <c r="AM129" s="761"/>
      <c r="AN129" s="761"/>
      <c r="AO129" s="762"/>
      <c r="AP129" s="764"/>
      <c r="AQ129" s="765"/>
      <c r="AR129" s="765"/>
      <c r="AS129" s="765"/>
      <c r="AT129" s="766"/>
      <c r="AU129" s="235"/>
      <c r="AV129" s="235"/>
      <c r="AW129" s="235"/>
      <c r="AX129" s="747" t="s">
        <v>463</v>
      </c>
      <c r="AY129" s="748"/>
      <c r="AZ129" s="748"/>
      <c r="BA129" s="748"/>
      <c r="BB129" s="748"/>
      <c r="BC129" s="748"/>
      <c r="BD129" s="748"/>
      <c r="BE129" s="749"/>
      <c r="BF129" s="750">
        <v>12.3</v>
      </c>
      <c r="BG129" s="751"/>
      <c r="BH129" s="751"/>
      <c r="BI129" s="751"/>
      <c r="BJ129" s="751"/>
      <c r="BK129" s="751"/>
      <c r="BL129" s="752"/>
      <c r="BM129" s="750">
        <v>25</v>
      </c>
      <c r="BN129" s="751"/>
      <c r="BO129" s="751"/>
      <c r="BP129" s="751"/>
      <c r="BQ129" s="751"/>
      <c r="BR129" s="751"/>
      <c r="BS129" s="752"/>
      <c r="BT129" s="750">
        <v>35</v>
      </c>
      <c r="BU129" s="753"/>
      <c r="BV129" s="753"/>
      <c r="BW129" s="753"/>
      <c r="BX129" s="753"/>
      <c r="BY129" s="753"/>
      <c r="BZ129" s="75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55" t="s">
        <v>464</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465</v>
      </c>
      <c r="X130" s="758"/>
      <c r="Y130" s="758"/>
      <c r="Z130" s="759"/>
      <c r="AA130" s="760">
        <v>1341159</v>
      </c>
      <c r="AB130" s="761"/>
      <c r="AC130" s="761"/>
      <c r="AD130" s="761"/>
      <c r="AE130" s="762"/>
      <c r="AF130" s="763">
        <v>1323724</v>
      </c>
      <c r="AG130" s="761"/>
      <c r="AH130" s="761"/>
      <c r="AI130" s="761"/>
      <c r="AJ130" s="762"/>
      <c r="AK130" s="763">
        <v>1345734</v>
      </c>
      <c r="AL130" s="761"/>
      <c r="AM130" s="761"/>
      <c r="AN130" s="761"/>
      <c r="AO130" s="762"/>
      <c r="AP130" s="764"/>
      <c r="AQ130" s="765"/>
      <c r="AR130" s="765"/>
      <c r="AS130" s="765"/>
      <c r="AT130" s="766"/>
      <c r="AU130" s="235"/>
      <c r="AV130" s="235"/>
      <c r="AW130" s="235"/>
      <c r="AX130" s="726" t="s">
        <v>466</v>
      </c>
      <c r="AY130" s="727"/>
      <c r="AZ130" s="727"/>
      <c r="BA130" s="727"/>
      <c r="BB130" s="727"/>
      <c r="BC130" s="727"/>
      <c r="BD130" s="727"/>
      <c r="BE130" s="728"/>
      <c r="BF130" s="729">
        <v>57</v>
      </c>
      <c r="BG130" s="730"/>
      <c r="BH130" s="730"/>
      <c r="BI130" s="730"/>
      <c r="BJ130" s="730"/>
      <c r="BK130" s="730"/>
      <c r="BL130" s="731"/>
      <c r="BM130" s="729">
        <v>350</v>
      </c>
      <c r="BN130" s="730"/>
      <c r="BO130" s="730"/>
      <c r="BP130" s="730"/>
      <c r="BQ130" s="730"/>
      <c r="BR130" s="730"/>
      <c r="BS130" s="731"/>
      <c r="BT130" s="732"/>
      <c r="BU130" s="733"/>
      <c r="BV130" s="733"/>
      <c r="BW130" s="733"/>
      <c r="BX130" s="733"/>
      <c r="BY130" s="733"/>
      <c r="BZ130" s="73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35"/>
      <c r="B131" s="736"/>
      <c r="C131" s="736"/>
      <c r="D131" s="736"/>
      <c r="E131" s="736"/>
      <c r="F131" s="736"/>
      <c r="G131" s="736"/>
      <c r="H131" s="736"/>
      <c r="I131" s="736"/>
      <c r="J131" s="736"/>
      <c r="K131" s="736"/>
      <c r="L131" s="736"/>
      <c r="M131" s="736"/>
      <c r="N131" s="736"/>
      <c r="O131" s="736"/>
      <c r="P131" s="736"/>
      <c r="Q131" s="736"/>
      <c r="R131" s="736"/>
      <c r="S131" s="736"/>
      <c r="T131" s="736"/>
      <c r="U131" s="736"/>
      <c r="V131" s="736"/>
      <c r="W131" s="737" t="s">
        <v>467</v>
      </c>
      <c r="X131" s="738"/>
      <c r="Y131" s="738"/>
      <c r="Z131" s="739"/>
      <c r="AA131" s="740">
        <v>5839163</v>
      </c>
      <c r="AB131" s="741"/>
      <c r="AC131" s="741"/>
      <c r="AD131" s="741"/>
      <c r="AE131" s="742"/>
      <c r="AF131" s="743">
        <v>5950936</v>
      </c>
      <c r="AG131" s="741"/>
      <c r="AH131" s="741"/>
      <c r="AI131" s="741"/>
      <c r="AJ131" s="742"/>
      <c r="AK131" s="743">
        <v>5915187</v>
      </c>
      <c r="AL131" s="741"/>
      <c r="AM131" s="741"/>
      <c r="AN131" s="741"/>
      <c r="AO131" s="742"/>
      <c r="AP131" s="744"/>
      <c r="AQ131" s="745"/>
      <c r="AR131" s="745"/>
      <c r="AS131" s="745"/>
      <c r="AT131" s="74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08" t="s">
        <v>468</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469</v>
      </c>
      <c r="W132" s="712"/>
      <c r="X132" s="712"/>
      <c r="Y132" s="712"/>
      <c r="Z132" s="713"/>
      <c r="AA132" s="714">
        <v>13.3374595</v>
      </c>
      <c r="AB132" s="715"/>
      <c r="AC132" s="715"/>
      <c r="AD132" s="715"/>
      <c r="AE132" s="716"/>
      <c r="AF132" s="717">
        <v>12.509359870000001</v>
      </c>
      <c r="AG132" s="715"/>
      <c r="AH132" s="715"/>
      <c r="AI132" s="715"/>
      <c r="AJ132" s="716"/>
      <c r="AK132" s="717">
        <v>11.263887349999999</v>
      </c>
      <c r="AL132" s="715"/>
      <c r="AM132" s="715"/>
      <c r="AN132" s="715"/>
      <c r="AO132" s="716"/>
      <c r="AP132" s="718"/>
      <c r="AQ132" s="719"/>
      <c r="AR132" s="719"/>
      <c r="AS132" s="719"/>
      <c r="AT132" s="72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470</v>
      </c>
      <c r="W133" s="721"/>
      <c r="X133" s="721"/>
      <c r="Y133" s="721"/>
      <c r="Z133" s="722"/>
      <c r="AA133" s="723">
        <v>14</v>
      </c>
      <c r="AB133" s="724"/>
      <c r="AC133" s="724"/>
      <c r="AD133" s="724"/>
      <c r="AE133" s="725"/>
      <c r="AF133" s="723">
        <v>13.3</v>
      </c>
      <c r="AG133" s="724"/>
      <c r="AH133" s="724"/>
      <c r="AI133" s="724"/>
      <c r="AJ133" s="725"/>
      <c r="AK133" s="723">
        <v>12.3</v>
      </c>
      <c r="AL133" s="724"/>
      <c r="AM133" s="724"/>
      <c r="AN133" s="724"/>
      <c r="AO133" s="725"/>
      <c r="AP133" s="705"/>
      <c r="AQ133" s="706"/>
      <c r="AR133" s="706"/>
      <c r="AS133" s="706"/>
      <c r="AT133" s="70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28" t="s">
        <v>473</v>
      </c>
      <c r="L7" s="254"/>
      <c r="M7" s="255" t="s">
        <v>474</v>
      </c>
      <c r="N7" s="256"/>
    </row>
    <row r="8" spans="1:16" x14ac:dyDescent="0.15">
      <c r="A8" s="248"/>
      <c r="B8" s="244"/>
      <c r="C8" s="244"/>
      <c r="D8" s="244"/>
      <c r="E8" s="244"/>
      <c r="F8" s="244"/>
      <c r="G8" s="257"/>
      <c r="H8" s="258"/>
      <c r="I8" s="258"/>
      <c r="J8" s="259"/>
      <c r="K8" s="1129"/>
      <c r="L8" s="260" t="s">
        <v>475</v>
      </c>
      <c r="M8" s="261" t="s">
        <v>476</v>
      </c>
      <c r="N8" s="262" t="s">
        <v>477</v>
      </c>
    </row>
    <row r="9" spans="1:16" x14ac:dyDescent="0.15">
      <c r="A9" s="248"/>
      <c r="B9" s="244"/>
      <c r="C9" s="244"/>
      <c r="D9" s="244"/>
      <c r="E9" s="244"/>
      <c r="F9" s="244"/>
      <c r="G9" s="1130" t="s">
        <v>478</v>
      </c>
      <c r="H9" s="1131"/>
      <c r="I9" s="1131"/>
      <c r="J9" s="1132"/>
      <c r="K9" s="263">
        <v>1704708</v>
      </c>
      <c r="L9" s="264">
        <v>48951</v>
      </c>
      <c r="M9" s="265">
        <v>59313</v>
      </c>
      <c r="N9" s="266">
        <v>-17.5</v>
      </c>
    </row>
    <row r="10" spans="1:16" x14ac:dyDescent="0.15">
      <c r="A10" s="248"/>
      <c r="B10" s="244"/>
      <c r="C10" s="244"/>
      <c r="D10" s="244"/>
      <c r="E10" s="244"/>
      <c r="F10" s="244"/>
      <c r="G10" s="1130" t="s">
        <v>479</v>
      </c>
      <c r="H10" s="1131"/>
      <c r="I10" s="1131"/>
      <c r="J10" s="1132"/>
      <c r="K10" s="267">
        <v>299926</v>
      </c>
      <c r="L10" s="268">
        <v>8612</v>
      </c>
      <c r="M10" s="269">
        <v>5376</v>
      </c>
      <c r="N10" s="270">
        <v>60.2</v>
      </c>
    </row>
    <row r="11" spans="1:16" ht="13.5" customHeight="1" x14ac:dyDescent="0.15">
      <c r="A11" s="248"/>
      <c r="B11" s="244"/>
      <c r="C11" s="244"/>
      <c r="D11" s="244"/>
      <c r="E11" s="244"/>
      <c r="F11" s="244"/>
      <c r="G11" s="1130" t="s">
        <v>480</v>
      </c>
      <c r="H11" s="1131"/>
      <c r="I11" s="1131"/>
      <c r="J11" s="1132"/>
      <c r="K11" s="267">
        <v>345515</v>
      </c>
      <c r="L11" s="268">
        <v>9921</v>
      </c>
      <c r="M11" s="269">
        <v>7786</v>
      </c>
      <c r="N11" s="270">
        <v>27.4</v>
      </c>
    </row>
    <row r="12" spans="1:16" ht="13.5" customHeight="1" x14ac:dyDescent="0.15">
      <c r="A12" s="248"/>
      <c r="B12" s="244"/>
      <c r="C12" s="244"/>
      <c r="D12" s="244"/>
      <c r="E12" s="244"/>
      <c r="F12" s="244"/>
      <c r="G12" s="1130" t="s">
        <v>481</v>
      </c>
      <c r="H12" s="1131"/>
      <c r="I12" s="1131"/>
      <c r="J12" s="1132"/>
      <c r="K12" s="267">
        <v>240</v>
      </c>
      <c r="L12" s="268">
        <v>7</v>
      </c>
      <c r="M12" s="269">
        <v>131</v>
      </c>
      <c r="N12" s="270">
        <v>-94.7</v>
      </c>
    </row>
    <row r="13" spans="1:16" ht="13.5" customHeight="1" x14ac:dyDescent="0.15">
      <c r="A13" s="248"/>
      <c r="B13" s="244"/>
      <c r="C13" s="244"/>
      <c r="D13" s="244"/>
      <c r="E13" s="244"/>
      <c r="F13" s="244"/>
      <c r="G13" s="1130" t="s">
        <v>482</v>
      </c>
      <c r="H13" s="1131"/>
      <c r="I13" s="1131"/>
      <c r="J13" s="1132"/>
      <c r="K13" s="267" t="s">
        <v>483</v>
      </c>
      <c r="L13" s="268" t="s">
        <v>483</v>
      </c>
      <c r="M13" s="269">
        <v>5</v>
      </c>
      <c r="N13" s="270" t="s">
        <v>483</v>
      </c>
    </row>
    <row r="14" spans="1:16" ht="13.5" customHeight="1" x14ac:dyDescent="0.15">
      <c r="A14" s="248"/>
      <c r="B14" s="244"/>
      <c r="C14" s="244"/>
      <c r="D14" s="244"/>
      <c r="E14" s="244"/>
      <c r="F14" s="244"/>
      <c r="G14" s="1130" t="s">
        <v>484</v>
      </c>
      <c r="H14" s="1131"/>
      <c r="I14" s="1131"/>
      <c r="J14" s="1132"/>
      <c r="K14" s="267">
        <v>1433</v>
      </c>
      <c r="L14" s="268">
        <v>41</v>
      </c>
      <c r="M14" s="269">
        <v>2777</v>
      </c>
      <c r="N14" s="270">
        <v>-98.5</v>
      </c>
    </row>
    <row r="15" spans="1:16" ht="13.5" customHeight="1" x14ac:dyDescent="0.15">
      <c r="A15" s="248"/>
      <c r="B15" s="244"/>
      <c r="C15" s="244"/>
      <c r="D15" s="244"/>
      <c r="E15" s="244"/>
      <c r="F15" s="244"/>
      <c r="G15" s="1130" t="s">
        <v>485</v>
      </c>
      <c r="H15" s="1131"/>
      <c r="I15" s="1131"/>
      <c r="J15" s="1132"/>
      <c r="K15" s="267">
        <v>2842</v>
      </c>
      <c r="L15" s="268">
        <v>82</v>
      </c>
      <c r="M15" s="269">
        <v>1317</v>
      </c>
      <c r="N15" s="270">
        <v>-93.8</v>
      </c>
    </row>
    <row r="16" spans="1:16" x14ac:dyDescent="0.15">
      <c r="A16" s="248"/>
      <c r="B16" s="244"/>
      <c r="C16" s="244"/>
      <c r="D16" s="244"/>
      <c r="E16" s="244"/>
      <c r="F16" s="244"/>
      <c r="G16" s="1133" t="s">
        <v>486</v>
      </c>
      <c r="H16" s="1134"/>
      <c r="I16" s="1134"/>
      <c r="J16" s="1135"/>
      <c r="K16" s="268">
        <v>-223354</v>
      </c>
      <c r="L16" s="268">
        <v>-6414</v>
      </c>
      <c r="M16" s="269">
        <v>-6006</v>
      </c>
      <c r="N16" s="270">
        <v>6.8</v>
      </c>
    </row>
    <row r="17" spans="1:16" x14ac:dyDescent="0.15">
      <c r="A17" s="248"/>
      <c r="B17" s="244"/>
      <c r="C17" s="244"/>
      <c r="D17" s="244"/>
      <c r="E17" s="244"/>
      <c r="F17" s="244"/>
      <c r="G17" s="1133" t="s">
        <v>171</v>
      </c>
      <c r="H17" s="1134"/>
      <c r="I17" s="1134"/>
      <c r="J17" s="1135"/>
      <c r="K17" s="268">
        <v>2131310</v>
      </c>
      <c r="L17" s="268">
        <v>61201</v>
      </c>
      <c r="M17" s="269">
        <v>70700</v>
      </c>
      <c r="N17" s="270">
        <v>-13.4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36" t="s">
        <v>491</v>
      </c>
      <c r="H21" s="1137"/>
      <c r="I21" s="1137"/>
      <c r="J21" s="1138"/>
      <c r="K21" s="280">
        <v>5.69</v>
      </c>
      <c r="L21" s="281">
        <v>6.73</v>
      </c>
      <c r="M21" s="282">
        <v>-1.04</v>
      </c>
      <c r="N21" s="249"/>
      <c r="O21" s="283"/>
      <c r="P21" s="279"/>
    </row>
    <row r="22" spans="1:16" s="284" customFormat="1" x14ac:dyDescent="0.15">
      <c r="A22" s="279"/>
      <c r="B22" s="249"/>
      <c r="C22" s="249"/>
      <c r="D22" s="249"/>
      <c r="E22" s="249"/>
      <c r="F22" s="249"/>
      <c r="G22" s="1136" t="s">
        <v>492</v>
      </c>
      <c r="H22" s="1137"/>
      <c r="I22" s="1137"/>
      <c r="J22" s="1138"/>
      <c r="K22" s="285">
        <v>98.4</v>
      </c>
      <c r="L22" s="286">
        <v>96.8</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28" t="s">
        <v>473</v>
      </c>
      <c r="L30" s="254"/>
      <c r="M30" s="255" t="s">
        <v>474</v>
      </c>
      <c r="N30" s="256"/>
    </row>
    <row r="31" spans="1:16" x14ac:dyDescent="0.15">
      <c r="A31" s="248"/>
      <c r="B31" s="244"/>
      <c r="C31" s="244"/>
      <c r="D31" s="244"/>
      <c r="E31" s="244"/>
      <c r="F31" s="244"/>
      <c r="G31" s="257"/>
      <c r="H31" s="258"/>
      <c r="I31" s="258"/>
      <c r="J31" s="259"/>
      <c r="K31" s="1129"/>
      <c r="L31" s="260" t="s">
        <v>475</v>
      </c>
      <c r="M31" s="261" t="s">
        <v>476</v>
      </c>
      <c r="N31" s="262" t="s">
        <v>477</v>
      </c>
    </row>
    <row r="32" spans="1:16" ht="27" customHeight="1" x14ac:dyDescent="0.15">
      <c r="A32" s="248"/>
      <c r="B32" s="244"/>
      <c r="C32" s="244"/>
      <c r="D32" s="244"/>
      <c r="E32" s="244"/>
      <c r="F32" s="244"/>
      <c r="G32" s="1114" t="s">
        <v>495</v>
      </c>
      <c r="H32" s="1115"/>
      <c r="I32" s="1115"/>
      <c r="J32" s="1116"/>
      <c r="K32" s="294">
        <v>1412592</v>
      </c>
      <c r="L32" s="294">
        <v>40563</v>
      </c>
      <c r="M32" s="295">
        <v>33640</v>
      </c>
      <c r="N32" s="296">
        <v>20.6</v>
      </c>
    </row>
    <row r="33" spans="1:16" ht="13.5" customHeight="1" x14ac:dyDescent="0.15">
      <c r="A33" s="248"/>
      <c r="B33" s="244"/>
      <c r="C33" s="244"/>
      <c r="D33" s="244"/>
      <c r="E33" s="244"/>
      <c r="F33" s="244"/>
      <c r="G33" s="1114" t="s">
        <v>496</v>
      </c>
      <c r="H33" s="1115"/>
      <c r="I33" s="1115"/>
      <c r="J33" s="1116"/>
      <c r="K33" s="294" t="s">
        <v>483</v>
      </c>
      <c r="L33" s="294" t="s">
        <v>483</v>
      </c>
      <c r="M33" s="295" t="s">
        <v>483</v>
      </c>
      <c r="N33" s="296" t="s">
        <v>483</v>
      </c>
    </row>
    <row r="34" spans="1:16" ht="27" customHeight="1" x14ac:dyDescent="0.15">
      <c r="A34" s="248"/>
      <c r="B34" s="244"/>
      <c r="C34" s="244"/>
      <c r="D34" s="244"/>
      <c r="E34" s="244"/>
      <c r="F34" s="244"/>
      <c r="G34" s="1114" t="s">
        <v>497</v>
      </c>
      <c r="H34" s="1115"/>
      <c r="I34" s="1115"/>
      <c r="J34" s="1116"/>
      <c r="K34" s="294" t="s">
        <v>483</v>
      </c>
      <c r="L34" s="294" t="s">
        <v>483</v>
      </c>
      <c r="M34" s="295">
        <v>3</v>
      </c>
      <c r="N34" s="296" t="s">
        <v>483</v>
      </c>
    </row>
    <row r="35" spans="1:16" ht="27" customHeight="1" x14ac:dyDescent="0.15">
      <c r="A35" s="248"/>
      <c r="B35" s="244"/>
      <c r="C35" s="244"/>
      <c r="D35" s="244"/>
      <c r="E35" s="244"/>
      <c r="F35" s="244"/>
      <c r="G35" s="1114" t="s">
        <v>498</v>
      </c>
      <c r="H35" s="1115"/>
      <c r="I35" s="1115"/>
      <c r="J35" s="1116"/>
      <c r="K35" s="294">
        <v>291497</v>
      </c>
      <c r="L35" s="294">
        <v>8370</v>
      </c>
      <c r="M35" s="295">
        <v>10374</v>
      </c>
      <c r="N35" s="296">
        <v>-19.3</v>
      </c>
    </row>
    <row r="36" spans="1:16" ht="27" customHeight="1" x14ac:dyDescent="0.15">
      <c r="A36" s="248"/>
      <c r="B36" s="244"/>
      <c r="C36" s="244"/>
      <c r="D36" s="244"/>
      <c r="E36" s="244"/>
      <c r="F36" s="244"/>
      <c r="G36" s="1114" t="s">
        <v>499</v>
      </c>
      <c r="H36" s="1115"/>
      <c r="I36" s="1115"/>
      <c r="J36" s="1116"/>
      <c r="K36" s="294">
        <v>186173</v>
      </c>
      <c r="L36" s="294">
        <v>5346</v>
      </c>
      <c r="M36" s="295">
        <v>2665</v>
      </c>
      <c r="N36" s="296">
        <v>100.6</v>
      </c>
    </row>
    <row r="37" spans="1:16" ht="13.5" customHeight="1" x14ac:dyDescent="0.15">
      <c r="A37" s="248"/>
      <c r="B37" s="244"/>
      <c r="C37" s="244"/>
      <c r="D37" s="244"/>
      <c r="E37" s="244"/>
      <c r="F37" s="244"/>
      <c r="G37" s="1114" t="s">
        <v>500</v>
      </c>
      <c r="H37" s="1115"/>
      <c r="I37" s="1115"/>
      <c r="J37" s="1116"/>
      <c r="K37" s="294">
        <v>121752</v>
      </c>
      <c r="L37" s="294">
        <v>3496</v>
      </c>
      <c r="M37" s="295">
        <v>1343</v>
      </c>
      <c r="N37" s="296">
        <v>160.30000000000001</v>
      </c>
    </row>
    <row r="38" spans="1:16" ht="27" customHeight="1" x14ac:dyDescent="0.15">
      <c r="A38" s="248"/>
      <c r="B38" s="244"/>
      <c r="C38" s="244"/>
      <c r="D38" s="244"/>
      <c r="E38" s="244"/>
      <c r="F38" s="244"/>
      <c r="G38" s="1117" t="s">
        <v>501</v>
      </c>
      <c r="H38" s="1118"/>
      <c r="I38" s="1118"/>
      <c r="J38" s="1119"/>
      <c r="K38" s="297" t="s">
        <v>483</v>
      </c>
      <c r="L38" s="297" t="s">
        <v>483</v>
      </c>
      <c r="M38" s="298">
        <v>2</v>
      </c>
      <c r="N38" s="299" t="s">
        <v>483</v>
      </c>
      <c r="O38" s="293"/>
    </row>
    <row r="39" spans="1:16" x14ac:dyDescent="0.15">
      <c r="A39" s="248"/>
      <c r="B39" s="244"/>
      <c r="C39" s="244"/>
      <c r="D39" s="244"/>
      <c r="E39" s="244"/>
      <c r="F39" s="244"/>
      <c r="G39" s="1117" t="s">
        <v>502</v>
      </c>
      <c r="H39" s="1118"/>
      <c r="I39" s="1118"/>
      <c r="J39" s="1119"/>
      <c r="K39" s="300" t="s">
        <v>483</v>
      </c>
      <c r="L39" s="300" t="s">
        <v>483</v>
      </c>
      <c r="M39" s="301">
        <v>-3110</v>
      </c>
      <c r="N39" s="302" t="s">
        <v>483</v>
      </c>
      <c r="O39" s="293"/>
    </row>
    <row r="40" spans="1:16" ht="27" customHeight="1" x14ac:dyDescent="0.15">
      <c r="A40" s="248"/>
      <c r="B40" s="244"/>
      <c r="C40" s="244"/>
      <c r="D40" s="244"/>
      <c r="E40" s="244"/>
      <c r="F40" s="244"/>
      <c r="G40" s="1114" t="s">
        <v>503</v>
      </c>
      <c r="H40" s="1115"/>
      <c r="I40" s="1115"/>
      <c r="J40" s="1116"/>
      <c r="K40" s="300">
        <v>-1345734</v>
      </c>
      <c r="L40" s="300">
        <v>-38643</v>
      </c>
      <c r="M40" s="301">
        <v>-31707</v>
      </c>
      <c r="N40" s="302">
        <v>21.9</v>
      </c>
      <c r="O40" s="293"/>
    </row>
    <row r="41" spans="1:16" x14ac:dyDescent="0.15">
      <c r="A41" s="248"/>
      <c r="B41" s="244"/>
      <c r="C41" s="244"/>
      <c r="D41" s="244"/>
      <c r="E41" s="244"/>
      <c r="F41" s="244"/>
      <c r="G41" s="1120" t="s">
        <v>283</v>
      </c>
      <c r="H41" s="1121"/>
      <c r="I41" s="1121"/>
      <c r="J41" s="1122"/>
      <c r="K41" s="294">
        <v>666280</v>
      </c>
      <c r="L41" s="300">
        <v>19132</v>
      </c>
      <c r="M41" s="301">
        <v>13210</v>
      </c>
      <c r="N41" s="302">
        <v>44.8</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23" t="s">
        <v>473</v>
      </c>
      <c r="J49" s="1125" t="s">
        <v>507</v>
      </c>
      <c r="K49" s="1126"/>
      <c r="L49" s="1126"/>
      <c r="M49" s="1126"/>
      <c r="N49" s="1127"/>
    </row>
    <row r="50" spans="1:14" x14ac:dyDescent="0.15">
      <c r="A50" s="248"/>
      <c r="B50" s="244"/>
      <c r="C50" s="244"/>
      <c r="D50" s="244"/>
      <c r="E50" s="244"/>
      <c r="F50" s="244"/>
      <c r="G50" s="312"/>
      <c r="H50" s="313"/>
      <c r="I50" s="1124"/>
      <c r="J50" s="314" t="s">
        <v>508</v>
      </c>
      <c r="K50" s="315" t="s">
        <v>509</v>
      </c>
      <c r="L50" s="316" t="s">
        <v>510</v>
      </c>
      <c r="M50" s="317" t="s">
        <v>511</v>
      </c>
      <c r="N50" s="318" t="s">
        <v>512</v>
      </c>
    </row>
    <row r="51" spans="1:14" x14ac:dyDescent="0.15">
      <c r="A51" s="248"/>
      <c r="B51" s="244"/>
      <c r="C51" s="244"/>
      <c r="D51" s="244"/>
      <c r="E51" s="244"/>
      <c r="F51" s="244"/>
      <c r="G51" s="310" t="s">
        <v>513</v>
      </c>
      <c r="H51" s="311"/>
      <c r="I51" s="319">
        <v>840069</v>
      </c>
      <c r="J51" s="320">
        <v>24664</v>
      </c>
      <c r="K51" s="321">
        <v>-34.5</v>
      </c>
      <c r="L51" s="322">
        <v>49426</v>
      </c>
      <c r="M51" s="323">
        <v>4.5999999999999996</v>
      </c>
      <c r="N51" s="324">
        <v>-39.1</v>
      </c>
    </row>
    <row r="52" spans="1:14" x14ac:dyDescent="0.15">
      <c r="A52" s="248"/>
      <c r="B52" s="244"/>
      <c r="C52" s="244"/>
      <c r="D52" s="244"/>
      <c r="E52" s="244"/>
      <c r="F52" s="244"/>
      <c r="G52" s="325"/>
      <c r="H52" s="326" t="s">
        <v>514</v>
      </c>
      <c r="I52" s="327">
        <v>454868</v>
      </c>
      <c r="J52" s="328">
        <v>13355</v>
      </c>
      <c r="K52" s="329">
        <v>-54</v>
      </c>
      <c r="L52" s="330">
        <v>26568</v>
      </c>
      <c r="M52" s="331">
        <v>-4.5999999999999996</v>
      </c>
      <c r="N52" s="332">
        <v>-49.4</v>
      </c>
    </row>
    <row r="53" spans="1:14" x14ac:dyDescent="0.15">
      <c r="A53" s="248"/>
      <c r="B53" s="244"/>
      <c r="C53" s="244"/>
      <c r="D53" s="244"/>
      <c r="E53" s="244"/>
      <c r="F53" s="244"/>
      <c r="G53" s="310" t="s">
        <v>515</v>
      </c>
      <c r="H53" s="311"/>
      <c r="I53" s="319">
        <v>747926</v>
      </c>
      <c r="J53" s="320">
        <v>21850</v>
      </c>
      <c r="K53" s="321">
        <v>-11.4</v>
      </c>
      <c r="L53" s="322">
        <v>42839</v>
      </c>
      <c r="M53" s="323">
        <v>-13.3</v>
      </c>
      <c r="N53" s="324">
        <v>1.9</v>
      </c>
    </row>
    <row r="54" spans="1:14" x14ac:dyDescent="0.15">
      <c r="A54" s="248"/>
      <c r="B54" s="244"/>
      <c r="C54" s="244"/>
      <c r="D54" s="244"/>
      <c r="E54" s="244"/>
      <c r="F54" s="244"/>
      <c r="G54" s="325"/>
      <c r="H54" s="326" t="s">
        <v>514</v>
      </c>
      <c r="I54" s="327">
        <v>370394</v>
      </c>
      <c r="J54" s="328">
        <v>10821</v>
      </c>
      <c r="K54" s="329">
        <v>-19</v>
      </c>
      <c r="L54" s="330">
        <v>22027</v>
      </c>
      <c r="M54" s="331">
        <v>-17.100000000000001</v>
      </c>
      <c r="N54" s="332">
        <v>-1.9</v>
      </c>
    </row>
    <row r="55" spans="1:14" x14ac:dyDescent="0.15">
      <c r="A55" s="248"/>
      <c r="B55" s="244"/>
      <c r="C55" s="244"/>
      <c r="D55" s="244"/>
      <c r="E55" s="244"/>
      <c r="F55" s="244"/>
      <c r="G55" s="310" t="s">
        <v>516</v>
      </c>
      <c r="H55" s="311"/>
      <c r="I55" s="319">
        <v>391037</v>
      </c>
      <c r="J55" s="320">
        <v>11357</v>
      </c>
      <c r="K55" s="321">
        <v>-48</v>
      </c>
      <c r="L55" s="322">
        <v>46819</v>
      </c>
      <c r="M55" s="323">
        <v>9.3000000000000007</v>
      </c>
      <c r="N55" s="324">
        <v>-57.3</v>
      </c>
    </row>
    <row r="56" spans="1:14" x14ac:dyDescent="0.15">
      <c r="A56" s="248"/>
      <c r="B56" s="244"/>
      <c r="C56" s="244"/>
      <c r="D56" s="244"/>
      <c r="E56" s="244"/>
      <c r="F56" s="244"/>
      <c r="G56" s="325"/>
      <c r="H56" s="326" t="s">
        <v>514</v>
      </c>
      <c r="I56" s="327">
        <v>156032</v>
      </c>
      <c r="J56" s="328">
        <v>4532</v>
      </c>
      <c r="K56" s="329">
        <v>-58.1</v>
      </c>
      <c r="L56" s="330">
        <v>24121</v>
      </c>
      <c r="M56" s="331">
        <v>9.5</v>
      </c>
      <c r="N56" s="332">
        <v>-67.599999999999994</v>
      </c>
    </row>
    <row r="57" spans="1:14" x14ac:dyDescent="0.15">
      <c r="A57" s="248"/>
      <c r="B57" s="244"/>
      <c r="C57" s="244"/>
      <c r="D57" s="244"/>
      <c r="E57" s="244"/>
      <c r="F57" s="244"/>
      <c r="G57" s="310" t="s">
        <v>517</v>
      </c>
      <c r="H57" s="311"/>
      <c r="I57" s="319">
        <v>530477</v>
      </c>
      <c r="J57" s="320">
        <v>15315</v>
      </c>
      <c r="K57" s="321">
        <v>34.9</v>
      </c>
      <c r="L57" s="322">
        <v>53270</v>
      </c>
      <c r="M57" s="323">
        <v>13.8</v>
      </c>
      <c r="N57" s="324">
        <v>21.1</v>
      </c>
    </row>
    <row r="58" spans="1:14" x14ac:dyDescent="0.15">
      <c r="A58" s="248"/>
      <c r="B58" s="244"/>
      <c r="C58" s="244"/>
      <c r="D58" s="244"/>
      <c r="E58" s="244"/>
      <c r="F58" s="244"/>
      <c r="G58" s="325"/>
      <c r="H58" s="326" t="s">
        <v>514</v>
      </c>
      <c r="I58" s="327">
        <v>286804</v>
      </c>
      <c r="J58" s="328">
        <v>8280</v>
      </c>
      <c r="K58" s="329">
        <v>82.7</v>
      </c>
      <c r="L58" s="330">
        <v>24316</v>
      </c>
      <c r="M58" s="331">
        <v>0.8</v>
      </c>
      <c r="N58" s="332">
        <v>81.900000000000006</v>
      </c>
    </row>
    <row r="59" spans="1:14" x14ac:dyDescent="0.15">
      <c r="A59" s="248"/>
      <c r="B59" s="244"/>
      <c r="C59" s="244"/>
      <c r="D59" s="244"/>
      <c r="E59" s="244"/>
      <c r="F59" s="244"/>
      <c r="G59" s="310" t="s">
        <v>518</v>
      </c>
      <c r="H59" s="311"/>
      <c r="I59" s="319">
        <v>442639</v>
      </c>
      <c r="J59" s="320">
        <v>12710</v>
      </c>
      <c r="K59" s="321">
        <v>-17</v>
      </c>
      <c r="L59" s="322">
        <v>53292</v>
      </c>
      <c r="M59" s="323">
        <v>0</v>
      </c>
      <c r="N59" s="324">
        <v>-17</v>
      </c>
    </row>
    <row r="60" spans="1:14" x14ac:dyDescent="0.15">
      <c r="A60" s="248"/>
      <c r="B60" s="244"/>
      <c r="C60" s="244"/>
      <c r="D60" s="244"/>
      <c r="E60" s="244"/>
      <c r="F60" s="244"/>
      <c r="G60" s="325"/>
      <c r="H60" s="326" t="s">
        <v>514</v>
      </c>
      <c r="I60" s="333">
        <v>136136</v>
      </c>
      <c r="J60" s="328">
        <v>3909</v>
      </c>
      <c r="K60" s="329">
        <v>-52.8</v>
      </c>
      <c r="L60" s="330">
        <v>28900</v>
      </c>
      <c r="M60" s="331">
        <v>18.899999999999999</v>
      </c>
      <c r="N60" s="332">
        <v>-71.7</v>
      </c>
    </row>
    <row r="61" spans="1:14" x14ac:dyDescent="0.15">
      <c r="A61" s="248"/>
      <c r="B61" s="244"/>
      <c r="C61" s="244"/>
      <c r="D61" s="244"/>
      <c r="E61" s="244"/>
      <c r="F61" s="244"/>
      <c r="G61" s="310" t="s">
        <v>519</v>
      </c>
      <c r="H61" s="334"/>
      <c r="I61" s="335">
        <v>590430</v>
      </c>
      <c r="J61" s="336">
        <v>17179</v>
      </c>
      <c r="K61" s="337">
        <v>-15.2</v>
      </c>
      <c r="L61" s="338">
        <v>49129</v>
      </c>
      <c r="M61" s="339">
        <v>2.9</v>
      </c>
      <c r="N61" s="324">
        <v>-18.100000000000001</v>
      </c>
    </row>
    <row r="62" spans="1:14" x14ac:dyDescent="0.15">
      <c r="A62" s="248"/>
      <c r="B62" s="244"/>
      <c r="C62" s="244"/>
      <c r="D62" s="244"/>
      <c r="E62" s="244"/>
      <c r="F62" s="244"/>
      <c r="G62" s="325"/>
      <c r="H62" s="326" t="s">
        <v>514</v>
      </c>
      <c r="I62" s="327">
        <v>280847</v>
      </c>
      <c r="J62" s="328">
        <v>8179</v>
      </c>
      <c r="K62" s="329">
        <v>-20.2</v>
      </c>
      <c r="L62" s="330">
        <v>25186</v>
      </c>
      <c r="M62" s="331">
        <v>1.5</v>
      </c>
      <c r="N62" s="332">
        <v>-21.7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6.76</v>
      </c>
      <c r="G47" s="12">
        <v>21.06</v>
      </c>
      <c r="H47" s="12">
        <v>21</v>
      </c>
      <c r="I47" s="12">
        <v>26.26</v>
      </c>
      <c r="J47" s="13">
        <v>26.38</v>
      </c>
    </row>
    <row r="48" spans="2:10" ht="57.75" customHeight="1" x14ac:dyDescent="0.15">
      <c r="B48" s="14"/>
      <c r="C48" s="1141" t="s">
        <v>4</v>
      </c>
      <c r="D48" s="1141"/>
      <c r="E48" s="1142"/>
      <c r="F48" s="15">
        <v>7.51</v>
      </c>
      <c r="G48" s="16">
        <v>10.73</v>
      </c>
      <c r="H48" s="16">
        <v>10.49</v>
      </c>
      <c r="I48" s="16">
        <v>8.57</v>
      </c>
      <c r="J48" s="17">
        <v>7.79</v>
      </c>
    </row>
    <row r="49" spans="2:10" ht="57.75" customHeight="1" thickBot="1" x14ac:dyDescent="0.2">
      <c r="B49" s="18"/>
      <c r="C49" s="1143" t="s">
        <v>5</v>
      </c>
      <c r="D49" s="1143"/>
      <c r="E49" s="1144"/>
      <c r="F49" s="19">
        <v>5.57</v>
      </c>
      <c r="G49" s="20">
        <v>17.98</v>
      </c>
      <c r="H49" s="20">
        <v>4.7300000000000004</v>
      </c>
      <c r="I49" s="20">
        <v>3.75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527</v>
      </c>
      <c r="D34" s="1151"/>
      <c r="E34" s="1152"/>
      <c r="F34" s="32">
        <v>27.36</v>
      </c>
      <c r="G34" s="33">
        <v>31.41</v>
      </c>
      <c r="H34" s="33">
        <v>36.39</v>
      </c>
      <c r="I34" s="33">
        <v>39.33</v>
      </c>
      <c r="J34" s="34">
        <v>42.27</v>
      </c>
      <c r="K34" s="22"/>
      <c r="L34" s="22"/>
      <c r="M34" s="22"/>
      <c r="N34" s="22"/>
      <c r="O34" s="22"/>
      <c r="P34" s="22"/>
    </row>
    <row r="35" spans="1:16" ht="39" customHeight="1" x14ac:dyDescent="0.15">
      <c r="A35" s="22"/>
      <c r="B35" s="35"/>
      <c r="C35" s="1145" t="s">
        <v>528</v>
      </c>
      <c r="D35" s="1146"/>
      <c r="E35" s="1147"/>
      <c r="F35" s="36">
        <v>7.51</v>
      </c>
      <c r="G35" s="37">
        <v>10.71</v>
      </c>
      <c r="H35" s="37">
        <v>10.28</v>
      </c>
      <c r="I35" s="37">
        <v>8.57</v>
      </c>
      <c r="J35" s="38">
        <v>7.78</v>
      </c>
      <c r="K35" s="22"/>
      <c r="L35" s="22"/>
      <c r="M35" s="22"/>
      <c r="N35" s="22"/>
      <c r="O35" s="22"/>
      <c r="P35" s="22"/>
    </row>
    <row r="36" spans="1:16" ht="39" customHeight="1" x14ac:dyDescent="0.15">
      <c r="A36" s="22"/>
      <c r="B36" s="35"/>
      <c r="C36" s="1145" t="s">
        <v>529</v>
      </c>
      <c r="D36" s="1146"/>
      <c r="E36" s="1147"/>
      <c r="F36" s="36">
        <v>0.19</v>
      </c>
      <c r="G36" s="37">
        <v>7.0000000000000007E-2</v>
      </c>
      <c r="H36" s="37">
        <v>0.24</v>
      </c>
      <c r="I36" s="37">
        <v>0.28999999999999998</v>
      </c>
      <c r="J36" s="38">
        <v>0.42</v>
      </c>
      <c r="K36" s="22"/>
      <c r="L36" s="22"/>
      <c r="M36" s="22"/>
      <c r="N36" s="22"/>
      <c r="O36" s="22"/>
      <c r="P36" s="22"/>
    </row>
    <row r="37" spans="1:16" ht="39" customHeight="1" x14ac:dyDescent="0.15">
      <c r="A37" s="22"/>
      <c r="B37" s="35"/>
      <c r="C37" s="1145" t="s">
        <v>530</v>
      </c>
      <c r="D37" s="1146"/>
      <c r="E37" s="1147"/>
      <c r="F37" s="36" t="s">
        <v>531</v>
      </c>
      <c r="G37" s="37" t="s">
        <v>532</v>
      </c>
      <c r="H37" s="37" t="s">
        <v>533</v>
      </c>
      <c r="I37" s="37" t="s">
        <v>534</v>
      </c>
      <c r="J37" s="38">
        <v>0.02</v>
      </c>
      <c r="K37" s="22"/>
      <c r="L37" s="22"/>
      <c r="M37" s="22"/>
      <c r="N37" s="22"/>
      <c r="O37" s="22"/>
      <c r="P37" s="22"/>
    </row>
    <row r="38" spans="1:16" ht="39" customHeight="1" x14ac:dyDescent="0.15">
      <c r="A38" s="22"/>
      <c r="B38" s="35"/>
      <c r="C38" s="1145" t="s">
        <v>535</v>
      </c>
      <c r="D38" s="1146"/>
      <c r="E38" s="1147"/>
      <c r="F38" s="36">
        <v>0.01</v>
      </c>
      <c r="G38" s="37">
        <v>0.01</v>
      </c>
      <c r="H38" s="37">
        <v>0.01</v>
      </c>
      <c r="I38" s="37">
        <v>0.01</v>
      </c>
      <c r="J38" s="38">
        <v>0.01</v>
      </c>
      <c r="K38" s="22"/>
      <c r="L38" s="22"/>
      <c r="M38" s="22"/>
      <c r="N38" s="22"/>
      <c r="O38" s="22"/>
      <c r="P38" s="22"/>
    </row>
    <row r="39" spans="1:16" ht="39" customHeight="1" x14ac:dyDescent="0.15">
      <c r="A39" s="22"/>
      <c r="B39" s="35"/>
      <c r="C39" s="1145" t="s">
        <v>536</v>
      </c>
      <c r="D39" s="1146"/>
      <c r="E39" s="1147"/>
      <c r="F39" s="36">
        <v>0</v>
      </c>
      <c r="G39" s="37">
        <v>0</v>
      </c>
      <c r="H39" s="37">
        <v>0</v>
      </c>
      <c r="I39" s="37">
        <v>0.02</v>
      </c>
      <c r="J39" s="38">
        <v>0</v>
      </c>
      <c r="K39" s="22"/>
      <c r="L39" s="22"/>
      <c r="M39" s="22"/>
      <c r="N39" s="22"/>
      <c r="O39" s="22"/>
      <c r="P39" s="22"/>
    </row>
    <row r="40" spans="1:16" ht="39" customHeight="1" x14ac:dyDescent="0.15">
      <c r="A40" s="22"/>
      <c r="B40" s="35"/>
      <c r="C40" s="1145" t="s">
        <v>537</v>
      </c>
      <c r="D40" s="1146"/>
      <c r="E40" s="1147"/>
      <c r="F40" s="36">
        <v>0</v>
      </c>
      <c r="G40" s="37">
        <v>0.01</v>
      </c>
      <c r="H40" s="37">
        <v>0.2</v>
      </c>
      <c r="I40" s="37">
        <v>0</v>
      </c>
      <c r="J40" s="38">
        <v>0</v>
      </c>
      <c r="K40" s="22"/>
      <c r="L40" s="22"/>
      <c r="M40" s="22"/>
      <c r="N40" s="22"/>
      <c r="O40" s="22"/>
      <c r="P40" s="22"/>
    </row>
    <row r="41" spans="1:16" ht="39" customHeight="1" x14ac:dyDescent="0.15">
      <c r="A41" s="22"/>
      <c r="B41" s="35"/>
      <c r="C41" s="1145" t="s">
        <v>538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539</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540</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1558</v>
      </c>
      <c r="L45" s="60">
        <v>1523</v>
      </c>
      <c r="M45" s="60">
        <v>1481</v>
      </c>
      <c r="N45" s="60">
        <v>1430</v>
      </c>
      <c r="O45" s="61">
        <v>1413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63"/>
      <c r="C48" s="1164"/>
      <c r="D48" s="62"/>
      <c r="E48" s="1155" t="s">
        <v>15</v>
      </c>
      <c r="F48" s="1155"/>
      <c r="G48" s="1155"/>
      <c r="H48" s="1155"/>
      <c r="I48" s="1155"/>
      <c r="J48" s="1156"/>
      <c r="K48" s="63">
        <v>312</v>
      </c>
      <c r="L48" s="64">
        <v>311</v>
      </c>
      <c r="M48" s="64">
        <v>320</v>
      </c>
      <c r="N48" s="64">
        <v>317</v>
      </c>
      <c r="O48" s="65">
        <v>291</v>
      </c>
      <c r="P48" s="48"/>
      <c r="Q48" s="48"/>
      <c r="R48" s="48"/>
      <c r="S48" s="48"/>
      <c r="T48" s="48"/>
      <c r="U48" s="48"/>
    </row>
    <row r="49" spans="1:21" ht="30.75" customHeight="1" x14ac:dyDescent="0.15">
      <c r="A49" s="48"/>
      <c r="B49" s="1163"/>
      <c r="C49" s="1164"/>
      <c r="D49" s="62"/>
      <c r="E49" s="1155" t="s">
        <v>16</v>
      </c>
      <c r="F49" s="1155"/>
      <c r="G49" s="1155"/>
      <c r="H49" s="1155"/>
      <c r="I49" s="1155"/>
      <c r="J49" s="1156"/>
      <c r="K49" s="63">
        <v>183</v>
      </c>
      <c r="L49" s="64">
        <v>193</v>
      </c>
      <c r="M49" s="64">
        <v>195</v>
      </c>
      <c r="N49" s="64">
        <v>196</v>
      </c>
      <c r="O49" s="65">
        <v>186</v>
      </c>
      <c r="P49" s="48"/>
      <c r="Q49" s="48"/>
      <c r="R49" s="48"/>
      <c r="S49" s="48"/>
      <c r="T49" s="48"/>
      <c r="U49" s="48"/>
    </row>
    <row r="50" spans="1:21" ht="30.75" customHeight="1" x14ac:dyDescent="0.15">
      <c r="A50" s="48"/>
      <c r="B50" s="1163"/>
      <c r="C50" s="1164"/>
      <c r="D50" s="62"/>
      <c r="E50" s="1155" t="s">
        <v>17</v>
      </c>
      <c r="F50" s="1155"/>
      <c r="G50" s="1155"/>
      <c r="H50" s="1155"/>
      <c r="I50" s="1155"/>
      <c r="J50" s="1156"/>
      <c r="K50" s="63">
        <v>125</v>
      </c>
      <c r="L50" s="64">
        <v>125</v>
      </c>
      <c r="M50" s="64">
        <v>125</v>
      </c>
      <c r="N50" s="64">
        <v>125</v>
      </c>
      <c r="O50" s="65">
        <v>122</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483</v>
      </c>
      <c r="L51" s="64" t="s">
        <v>483</v>
      </c>
      <c r="M51" s="64" t="s">
        <v>483</v>
      </c>
      <c r="N51" s="64">
        <v>1</v>
      </c>
      <c r="O51" s="65" t="s">
        <v>483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1328</v>
      </c>
      <c r="L52" s="64">
        <v>1329</v>
      </c>
      <c r="M52" s="64">
        <v>1341</v>
      </c>
      <c r="N52" s="64">
        <v>1324</v>
      </c>
      <c r="O52" s="65">
        <v>1346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850</v>
      </c>
      <c r="L53" s="69">
        <v>823</v>
      </c>
      <c r="M53" s="69">
        <v>780</v>
      </c>
      <c r="N53" s="69">
        <v>745</v>
      </c>
      <c r="O53" s="70">
        <v>666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1" t="s">
        <v>24</v>
      </c>
      <c r="C41" s="1182"/>
      <c r="D41" s="81"/>
      <c r="E41" s="1183" t="s">
        <v>25</v>
      </c>
      <c r="F41" s="1183"/>
      <c r="G41" s="1183"/>
      <c r="H41" s="1184"/>
      <c r="I41" s="82">
        <v>13692</v>
      </c>
      <c r="J41" s="83">
        <v>13178</v>
      </c>
      <c r="K41" s="83">
        <v>12251</v>
      </c>
      <c r="L41" s="83">
        <v>11747</v>
      </c>
      <c r="M41" s="84">
        <v>10901</v>
      </c>
    </row>
    <row r="42" spans="2:13" ht="27.75" customHeight="1" x14ac:dyDescent="0.15">
      <c r="B42" s="1171"/>
      <c r="C42" s="1172"/>
      <c r="D42" s="85"/>
      <c r="E42" s="1175" t="s">
        <v>26</v>
      </c>
      <c r="F42" s="1175"/>
      <c r="G42" s="1175"/>
      <c r="H42" s="1176"/>
      <c r="I42" s="86">
        <v>878</v>
      </c>
      <c r="J42" s="87">
        <v>753</v>
      </c>
      <c r="K42" s="87">
        <v>642</v>
      </c>
      <c r="L42" s="87">
        <v>511</v>
      </c>
      <c r="M42" s="88">
        <v>357</v>
      </c>
    </row>
    <row r="43" spans="2:13" ht="27.75" customHeight="1" x14ac:dyDescent="0.15">
      <c r="B43" s="1171"/>
      <c r="C43" s="1172"/>
      <c r="D43" s="85"/>
      <c r="E43" s="1175" t="s">
        <v>27</v>
      </c>
      <c r="F43" s="1175"/>
      <c r="G43" s="1175"/>
      <c r="H43" s="1176"/>
      <c r="I43" s="86">
        <v>5240</v>
      </c>
      <c r="J43" s="87">
        <v>5485</v>
      </c>
      <c r="K43" s="87">
        <v>5296</v>
      </c>
      <c r="L43" s="87">
        <v>4969</v>
      </c>
      <c r="M43" s="88">
        <v>4678</v>
      </c>
    </row>
    <row r="44" spans="2:13" ht="27.75" customHeight="1" x14ac:dyDescent="0.15">
      <c r="B44" s="1171"/>
      <c r="C44" s="1172"/>
      <c r="D44" s="85"/>
      <c r="E44" s="1175" t="s">
        <v>28</v>
      </c>
      <c r="F44" s="1175"/>
      <c r="G44" s="1175"/>
      <c r="H44" s="1176"/>
      <c r="I44" s="86">
        <v>1386</v>
      </c>
      <c r="J44" s="87">
        <v>1207</v>
      </c>
      <c r="K44" s="87">
        <v>1044</v>
      </c>
      <c r="L44" s="87">
        <v>973</v>
      </c>
      <c r="M44" s="88">
        <v>882</v>
      </c>
    </row>
    <row r="45" spans="2:13" ht="27.75" customHeight="1" x14ac:dyDescent="0.15">
      <c r="B45" s="1171"/>
      <c r="C45" s="1172"/>
      <c r="D45" s="85"/>
      <c r="E45" s="1175" t="s">
        <v>29</v>
      </c>
      <c r="F45" s="1175"/>
      <c r="G45" s="1175"/>
      <c r="H45" s="1176"/>
      <c r="I45" s="86">
        <v>1923</v>
      </c>
      <c r="J45" s="87">
        <v>1999</v>
      </c>
      <c r="K45" s="87">
        <v>1981</v>
      </c>
      <c r="L45" s="87">
        <v>1889</v>
      </c>
      <c r="M45" s="88">
        <v>1969</v>
      </c>
    </row>
    <row r="46" spans="2:13" ht="27.75" customHeight="1" x14ac:dyDescent="0.15">
      <c r="B46" s="1171"/>
      <c r="C46" s="1172"/>
      <c r="D46" s="85"/>
      <c r="E46" s="1175" t="s">
        <v>30</v>
      </c>
      <c r="F46" s="1175"/>
      <c r="G46" s="1175"/>
      <c r="H46" s="1176"/>
      <c r="I46" s="86">
        <v>4</v>
      </c>
      <c r="J46" s="87" t="s">
        <v>483</v>
      </c>
      <c r="K46" s="87" t="s">
        <v>483</v>
      </c>
      <c r="L46" s="87" t="s">
        <v>483</v>
      </c>
      <c r="M46" s="88" t="s">
        <v>483</v>
      </c>
    </row>
    <row r="47" spans="2:13" ht="27.75" customHeight="1" x14ac:dyDescent="0.15">
      <c r="B47" s="1171"/>
      <c r="C47" s="1172"/>
      <c r="D47" s="85"/>
      <c r="E47" s="1175" t="s">
        <v>31</v>
      </c>
      <c r="F47" s="1175"/>
      <c r="G47" s="1175"/>
      <c r="H47" s="1176"/>
      <c r="I47" s="86" t="s">
        <v>483</v>
      </c>
      <c r="J47" s="87" t="s">
        <v>483</v>
      </c>
      <c r="K47" s="87" t="s">
        <v>483</v>
      </c>
      <c r="L47" s="87" t="s">
        <v>483</v>
      </c>
      <c r="M47" s="88" t="s">
        <v>483</v>
      </c>
    </row>
    <row r="48" spans="2:13" ht="27.75" customHeight="1" x14ac:dyDescent="0.15">
      <c r="B48" s="1173"/>
      <c r="C48" s="1174"/>
      <c r="D48" s="85"/>
      <c r="E48" s="1175" t="s">
        <v>32</v>
      </c>
      <c r="F48" s="1175"/>
      <c r="G48" s="1175"/>
      <c r="H48" s="1176"/>
      <c r="I48" s="86" t="s">
        <v>483</v>
      </c>
      <c r="J48" s="87" t="s">
        <v>483</v>
      </c>
      <c r="K48" s="87" t="s">
        <v>483</v>
      </c>
      <c r="L48" s="87" t="s">
        <v>483</v>
      </c>
      <c r="M48" s="88" t="s">
        <v>483</v>
      </c>
    </row>
    <row r="49" spans="2:13" ht="27.75" customHeight="1" x14ac:dyDescent="0.15">
      <c r="B49" s="1169" t="s">
        <v>33</v>
      </c>
      <c r="C49" s="1170"/>
      <c r="D49" s="89"/>
      <c r="E49" s="1175" t="s">
        <v>34</v>
      </c>
      <c r="F49" s="1175"/>
      <c r="G49" s="1175"/>
      <c r="H49" s="1176"/>
      <c r="I49" s="86">
        <v>1396</v>
      </c>
      <c r="J49" s="87">
        <v>2396</v>
      </c>
      <c r="K49" s="87">
        <v>2406</v>
      </c>
      <c r="L49" s="87">
        <v>2843</v>
      </c>
      <c r="M49" s="88">
        <v>2832</v>
      </c>
    </row>
    <row r="50" spans="2:13" ht="27.75" customHeight="1" x14ac:dyDescent="0.15">
      <c r="B50" s="1171"/>
      <c r="C50" s="1172"/>
      <c r="D50" s="85"/>
      <c r="E50" s="1175" t="s">
        <v>35</v>
      </c>
      <c r="F50" s="1175"/>
      <c r="G50" s="1175"/>
      <c r="H50" s="1176"/>
      <c r="I50" s="86" t="s">
        <v>483</v>
      </c>
      <c r="J50" s="87" t="s">
        <v>483</v>
      </c>
      <c r="K50" s="87" t="s">
        <v>483</v>
      </c>
      <c r="L50" s="87" t="s">
        <v>483</v>
      </c>
      <c r="M50" s="88" t="s">
        <v>483</v>
      </c>
    </row>
    <row r="51" spans="2:13" ht="27.75" customHeight="1" x14ac:dyDescent="0.15">
      <c r="B51" s="1173"/>
      <c r="C51" s="1174"/>
      <c r="D51" s="85"/>
      <c r="E51" s="1175" t="s">
        <v>36</v>
      </c>
      <c r="F51" s="1175"/>
      <c r="G51" s="1175"/>
      <c r="H51" s="1176"/>
      <c r="I51" s="86">
        <v>13986</v>
      </c>
      <c r="J51" s="87">
        <v>13607</v>
      </c>
      <c r="K51" s="87">
        <v>13140</v>
      </c>
      <c r="L51" s="87">
        <v>12843</v>
      </c>
      <c r="M51" s="88">
        <v>12581</v>
      </c>
    </row>
    <row r="52" spans="2:13" ht="27.75" customHeight="1" thickBot="1" x14ac:dyDescent="0.2">
      <c r="B52" s="1177" t="s">
        <v>37</v>
      </c>
      <c r="C52" s="1178"/>
      <c r="D52" s="90"/>
      <c r="E52" s="1179" t="s">
        <v>38</v>
      </c>
      <c r="F52" s="1179"/>
      <c r="G52" s="1179"/>
      <c r="H52" s="1180"/>
      <c r="I52" s="91">
        <v>7740</v>
      </c>
      <c r="J52" s="92">
        <v>6620</v>
      </c>
      <c r="K52" s="92">
        <v>5667</v>
      </c>
      <c r="L52" s="92">
        <v>4402</v>
      </c>
      <c r="M52" s="93">
        <v>3373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24664</v>
      </c>
      <c r="E3" s="116"/>
      <c r="F3" s="117">
        <v>49426</v>
      </c>
      <c r="G3" s="118"/>
      <c r="H3" s="119"/>
    </row>
    <row r="4" spans="1:8" x14ac:dyDescent="0.15">
      <c r="A4" s="120"/>
      <c r="B4" s="121"/>
      <c r="C4" s="122"/>
      <c r="D4" s="123">
        <v>13355</v>
      </c>
      <c r="E4" s="124"/>
      <c r="F4" s="125">
        <v>26568</v>
      </c>
      <c r="G4" s="126"/>
      <c r="H4" s="127"/>
    </row>
    <row r="5" spans="1:8" x14ac:dyDescent="0.15">
      <c r="A5" s="108" t="s">
        <v>515</v>
      </c>
      <c r="B5" s="113"/>
      <c r="C5" s="114"/>
      <c r="D5" s="115">
        <v>21850</v>
      </c>
      <c r="E5" s="116"/>
      <c r="F5" s="117">
        <v>42839</v>
      </c>
      <c r="G5" s="118"/>
      <c r="H5" s="119"/>
    </row>
    <row r="6" spans="1:8" x14ac:dyDescent="0.15">
      <c r="A6" s="120"/>
      <c r="B6" s="121"/>
      <c r="C6" s="122"/>
      <c r="D6" s="123">
        <v>10821</v>
      </c>
      <c r="E6" s="124"/>
      <c r="F6" s="125">
        <v>22027</v>
      </c>
      <c r="G6" s="126"/>
      <c r="H6" s="127"/>
    </row>
    <row r="7" spans="1:8" x14ac:dyDescent="0.15">
      <c r="A7" s="108" t="s">
        <v>516</v>
      </c>
      <c r="B7" s="113"/>
      <c r="C7" s="114"/>
      <c r="D7" s="115">
        <v>11357</v>
      </c>
      <c r="E7" s="116"/>
      <c r="F7" s="117">
        <v>46819</v>
      </c>
      <c r="G7" s="118"/>
      <c r="H7" s="119"/>
    </row>
    <row r="8" spans="1:8" x14ac:dyDescent="0.15">
      <c r="A8" s="120"/>
      <c r="B8" s="121"/>
      <c r="C8" s="122"/>
      <c r="D8" s="123">
        <v>4532</v>
      </c>
      <c r="E8" s="124"/>
      <c r="F8" s="125">
        <v>24121</v>
      </c>
      <c r="G8" s="126"/>
      <c r="H8" s="127"/>
    </row>
    <row r="9" spans="1:8" x14ac:dyDescent="0.15">
      <c r="A9" s="108" t="s">
        <v>517</v>
      </c>
      <c r="B9" s="113"/>
      <c r="C9" s="114"/>
      <c r="D9" s="115">
        <v>15315</v>
      </c>
      <c r="E9" s="116"/>
      <c r="F9" s="117">
        <v>53270</v>
      </c>
      <c r="G9" s="118"/>
      <c r="H9" s="119"/>
    </row>
    <row r="10" spans="1:8" x14ac:dyDescent="0.15">
      <c r="A10" s="120"/>
      <c r="B10" s="121"/>
      <c r="C10" s="122"/>
      <c r="D10" s="123">
        <v>8280</v>
      </c>
      <c r="E10" s="124"/>
      <c r="F10" s="125">
        <v>24316</v>
      </c>
      <c r="G10" s="126"/>
      <c r="H10" s="127"/>
    </row>
    <row r="11" spans="1:8" x14ac:dyDescent="0.15">
      <c r="A11" s="108" t="s">
        <v>518</v>
      </c>
      <c r="B11" s="113"/>
      <c r="C11" s="114"/>
      <c r="D11" s="115">
        <v>12710</v>
      </c>
      <c r="E11" s="116"/>
      <c r="F11" s="117">
        <v>53292</v>
      </c>
      <c r="G11" s="118"/>
      <c r="H11" s="119"/>
    </row>
    <row r="12" spans="1:8" x14ac:dyDescent="0.15">
      <c r="A12" s="120"/>
      <c r="B12" s="121"/>
      <c r="C12" s="128"/>
      <c r="D12" s="123">
        <v>3909</v>
      </c>
      <c r="E12" s="124"/>
      <c r="F12" s="125">
        <v>28900</v>
      </c>
      <c r="G12" s="126"/>
      <c r="H12" s="127"/>
    </row>
    <row r="13" spans="1:8" x14ac:dyDescent="0.15">
      <c r="A13" s="108"/>
      <c r="B13" s="113"/>
      <c r="C13" s="129"/>
      <c r="D13" s="130">
        <v>17179</v>
      </c>
      <c r="E13" s="131"/>
      <c r="F13" s="132">
        <v>49129</v>
      </c>
      <c r="G13" s="133"/>
      <c r="H13" s="119"/>
    </row>
    <row r="14" spans="1:8" x14ac:dyDescent="0.15">
      <c r="A14" s="120"/>
      <c r="B14" s="121"/>
      <c r="C14" s="122"/>
      <c r="D14" s="123">
        <v>8179</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7.51</v>
      </c>
      <c r="C19" s="134">
        <f>ROUND(VALUE(SUBSTITUTE(実質収支比率等に係る経年分析!G$48,"▲","-")),2)</f>
        <v>10.73</v>
      </c>
      <c r="D19" s="134">
        <f>ROUND(VALUE(SUBSTITUTE(実質収支比率等に係る経年分析!H$48,"▲","-")),2)</f>
        <v>10.49</v>
      </c>
      <c r="E19" s="134">
        <f>ROUND(VALUE(SUBSTITUTE(実質収支比率等に係る経年分析!I$48,"▲","-")),2)</f>
        <v>8.57</v>
      </c>
      <c r="F19" s="134">
        <f>ROUND(VALUE(SUBSTITUTE(実質収支比率等に係る経年分析!J$48,"▲","-")),2)</f>
        <v>7.79</v>
      </c>
    </row>
    <row r="20" spans="1:11" x14ac:dyDescent="0.15">
      <c r="A20" s="134" t="s">
        <v>43</v>
      </c>
      <c r="B20" s="134">
        <f>ROUND(VALUE(SUBSTITUTE(実質収支比率等に係る経年分析!F$47,"▲","-")),2)</f>
        <v>6.76</v>
      </c>
      <c r="C20" s="134">
        <f>ROUND(VALUE(SUBSTITUTE(実質収支比率等に係る経年分析!G$47,"▲","-")),2)</f>
        <v>21.06</v>
      </c>
      <c r="D20" s="134">
        <f>ROUND(VALUE(SUBSTITUTE(実質収支比率等に係る経年分析!H$47,"▲","-")),2)</f>
        <v>21</v>
      </c>
      <c r="E20" s="134">
        <f>ROUND(VALUE(SUBSTITUTE(実質収支比率等に係る経年分析!I$47,"▲","-")),2)</f>
        <v>26.26</v>
      </c>
      <c r="F20" s="134">
        <f>ROUND(VALUE(SUBSTITUTE(実質収支比率等に係る経年分析!J$47,"▲","-")),2)</f>
        <v>26.38</v>
      </c>
    </row>
    <row r="21" spans="1:11" x14ac:dyDescent="0.15">
      <c r="A21" s="134" t="s">
        <v>44</v>
      </c>
      <c r="B21" s="134">
        <f>IF(ISNUMBER(VALUE(SUBSTITUTE(実質収支比率等に係る経年分析!F$49,"▲","-"))),ROUND(VALUE(SUBSTITUTE(実質収支比率等に係る経年分析!F$49,"▲","-")),2),NA())</f>
        <v>5.57</v>
      </c>
      <c r="C21" s="134">
        <f>IF(ISNUMBER(VALUE(SUBSTITUTE(実質収支比率等に係る経年分析!G$49,"▲","-"))),ROUND(VALUE(SUBSTITUTE(実質収支比率等に係る経年分析!G$49,"▲","-")),2),NA())</f>
        <v>17.98</v>
      </c>
      <c r="D21" s="134">
        <f>IF(ISNUMBER(VALUE(SUBSTITUTE(実質収支比率等に係る経年分析!H$49,"▲","-"))),ROUND(VALUE(SUBSTITUTE(実質収支比率等に係る経年分析!H$49,"▲","-")),2),NA())</f>
        <v>4.7300000000000004</v>
      </c>
      <c r="E21" s="134">
        <f>IF(ISNUMBER(VALUE(SUBSTITUTE(実質収支比率等に係る経年分析!I$49,"▲","-"))),ROUND(VALUE(SUBSTITUTE(実質収支比率等に係る経年分析!I$49,"▲","-")),2),NA())</f>
        <v>3.75</v>
      </c>
      <c r="F21" s="134">
        <f>IF(ISNUMBER(VALUE(SUBSTITUTE(実質収支比率等に係る経年分析!J$49,"▲","-"))),ROUND(VALUE(SUBSTITUTE(実質収支比率等に係る経年分析!J$49,"▲","-")),2),NA())</f>
        <v>-0.66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学校給食特別会計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墓地事業特別会計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介護サービス事業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国民健康保険事業</v>
      </c>
      <c r="B33" s="135">
        <f>IF(ROUND(VALUE(SUBSTITUTE(連結実質赤字比率に係る赤字・黒字の構成分析!F$37,"▲", "-")), 2) &lt; 0, ABS(ROUND(VALUE(SUBSTITUTE(連結実質赤字比率に係る赤字・黒字の構成分析!F$37,"▲", "-")), 2)), NA())</f>
        <v>4.1500000000000004</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3.38</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2.63</v>
      </c>
      <c r="G33" s="135" t="e">
        <f>IF(ROUND(VALUE(SUBSTITUTE(連結実質赤字比率に係る赤字・黒字の構成分析!H$37,"▲", "-")), 2) &gt;= 0, ABS(ROUND(VALUE(SUBSTITUTE(連結実質赤字比率に係る赤字・黒字の構成分析!H$37,"▲", "-")), 2)), NA())</f>
        <v>#N/A</v>
      </c>
      <c r="H33" s="135">
        <f>IF(ROUND(VALUE(SUBSTITUTE(連結実質赤字比率に係る赤字・黒字の構成分析!I$37,"▲", "-")), 2) &lt; 0, ABS(ROUND(VALUE(SUBSTITUTE(連結実質赤字比率に係る赤字・黒字の構成分析!I$37,"▲", "-")), 2)), NA())</f>
        <v>1.24</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0.28999999999999998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27.36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39.33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42.27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1328</v>
      </c>
      <c r="E42" s="136"/>
      <c r="F42" s="136"/>
      <c r="G42" s="136">
        <f>'実質公債費比率（分子）の構造'!L$52</f>
        <v>1329</v>
      </c>
      <c r="H42" s="136"/>
      <c r="I42" s="136"/>
      <c r="J42" s="136">
        <f>'実質公債費比率（分子）の構造'!M$52</f>
        <v>1341</v>
      </c>
      <c r="K42" s="136"/>
      <c r="L42" s="136"/>
      <c r="M42" s="136">
        <f>'実質公債費比率（分子）の構造'!N$52</f>
        <v>1324</v>
      </c>
      <c r="N42" s="136"/>
      <c r="O42" s="136"/>
      <c r="P42" s="136">
        <f>'実質公債費比率（分子）の構造'!O$52</f>
        <v>1346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1</v>
      </c>
      <c r="L43" s="136"/>
      <c r="M43" s="136"/>
      <c r="N43" s="136" t="str">
        <f>'実質公債費比率（分子）の構造'!O$51</f>
        <v>-</v>
      </c>
      <c r="O43" s="136"/>
      <c r="P43" s="136"/>
    </row>
    <row r="44" spans="1:16" x14ac:dyDescent="0.15">
      <c r="A44" s="136" t="s">
        <v>53</v>
      </c>
      <c r="B44" s="136">
        <f>'実質公債費比率（分子）の構造'!K$50</f>
        <v>125</v>
      </c>
      <c r="C44" s="136"/>
      <c r="D44" s="136"/>
      <c r="E44" s="136">
        <f>'実質公債費比率（分子）の構造'!L$50</f>
        <v>125</v>
      </c>
      <c r="F44" s="136"/>
      <c r="G44" s="136"/>
      <c r="H44" s="136">
        <f>'実質公債費比率（分子）の構造'!M$50</f>
        <v>125</v>
      </c>
      <c r="I44" s="136"/>
      <c r="J44" s="136"/>
      <c r="K44" s="136">
        <f>'実質公債費比率（分子）の構造'!N$50</f>
        <v>125</v>
      </c>
      <c r="L44" s="136"/>
      <c r="M44" s="136"/>
      <c r="N44" s="136">
        <f>'実質公債費比率（分子）の構造'!O$50</f>
        <v>122</v>
      </c>
      <c r="O44" s="136"/>
      <c r="P44" s="136"/>
    </row>
    <row r="45" spans="1:16" x14ac:dyDescent="0.15">
      <c r="A45" s="136" t="s">
        <v>54</v>
      </c>
      <c r="B45" s="136">
        <f>'実質公債費比率（分子）の構造'!K$49</f>
        <v>183</v>
      </c>
      <c r="C45" s="136"/>
      <c r="D45" s="136"/>
      <c r="E45" s="136">
        <f>'実質公債費比率（分子）の構造'!L$49</f>
        <v>193</v>
      </c>
      <c r="F45" s="136"/>
      <c r="G45" s="136"/>
      <c r="H45" s="136">
        <f>'実質公債費比率（分子）の構造'!M$49</f>
        <v>195</v>
      </c>
      <c r="I45" s="136"/>
      <c r="J45" s="136"/>
      <c r="K45" s="136">
        <f>'実質公債費比率（分子）の構造'!N$49</f>
        <v>196</v>
      </c>
      <c r="L45" s="136"/>
      <c r="M45" s="136"/>
      <c r="N45" s="136">
        <f>'実質公債費比率（分子）の構造'!O$49</f>
        <v>186</v>
      </c>
      <c r="O45" s="136"/>
      <c r="P45" s="136"/>
    </row>
    <row r="46" spans="1:16" x14ac:dyDescent="0.15">
      <c r="A46" s="136" t="s">
        <v>55</v>
      </c>
      <c r="B46" s="136">
        <f>'実質公債費比率（分子）の構造'!K$48</f>
        <v>312</v>
      </c>
      <c r="C46" s="136"/>
      <c r="D46" s="136"/>
      <c r="E46" s="136">
        <f>'実質公債費比率（分子）の構造'!L$48</f>
        <v>311</v>
      </c>
      <c r="F46" s="136"/>
      <c r="G46" s="136"/>
      <c r="H46" s="136">
        <f>'実質公債費比率（分子）の構造'!M$48</f>
        <v>320</v>
      </c>
      <c r="I46" s="136"/>
      <c r="J46" s="136"/>
      <c r="K46" s="136">
        <f>'実質公債費比率（分子）の構造'!N$48</f>
        <v>317</v>
      </c>
      <c r="L46" s="136"/>
      <c r="M46" s="136"/>
      <c r="N46" s="136">
        <f>'実質公債費比率（分子）の構造'!O$48</f>
        <v>291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1558</v>
      </c>
      <c r="C49" s="136"/>
      <c r="D49" s="136"/>
      <c r="E49" s="136">
        <f>'実質公債費比率（分子）の構造'!L$45</f>
        <v>1523</v>
      </c>
      <c r="F49" s="136"/>
      <c r="G49" s="136"/>
      <c r="H49" s="136">
        <f>'実質公債費比率（分子）の構造'!M$45</f>
        <v>1481</v>
      </c>
      <c r="I49" s="136"/>
      <c r="J49" s="136"/>
      <c r="K49" s="136">
        <f>'実質公債費比率（分子）の構造'!N$45</f>
        <v>1430</v>
      </c>
      <c r="L49" s="136"/>
      <c r="M49" s="136"/>
      <c r="N49" s="136">
        <f>'実質公債費比率（分子）の構造'!O$45</f>
        <v>1413</v>
      </c>
      <c r="O49" s="136"/>
      <c r="P49" s="136"/>
    </row>
    <row r="50" spans="1:16" x14ac:dyDescent="0.15">
      <c r="A50" s="136" t="s">
        <v>59</v>
      </c>
      <c r="B50" s="136" t="e">
        <f>NA()</f>
        <v>#N/A</v>
      </c>
      <c r="C50" s="136">
        <f>IF(ISNUMBER('実質公債費比率（分子）の構造'!K$53),'実質公債費比率（分子）の構造'!K$53,NA())</f>
        <v>850</v>
      </c>
      <c r="D50" s="136" t="e">
        <f>NA()</f>
        <v>#N/A</v>
      </c>
      <c r="E50" s="136" t="e">
        <f>NA()</f>
        <v>#N/A</v>
      </c>
      <c r="F50" s="136">
        <f>IF(ISNUMBER('実質公債費比率（分子）の構造'!L$53),'実質公債費比率（分子）の構造'!L$53,NA())</f>
        <v>823</v>
      </c>
      <c r="G50" s="136" t="e">
        <f>NA()</f>
        <v>#N/A</v>
      </c>
      <c r="H50" s="136" t="e">
        <f>NA()</f>
        <v>#N/A</v>
      </c>
      <c r="I50" s="136">
        <f>IF(ISNUMBER('実質公債費比率（分子）の構造'!M$53),'実質公債費比率（分子）の構造'!M$53,NA())</f>
        <v>780</v>
      </c>
      <c r="J50" s="136" t="e">
        <f>NA()</f>
        <v>#N/A</v>
      </c>
      <c r="K50" s="136" t="e">
        <f>NA()</f>
        <v>#N/A</v>
      </c>
      <c r="L50" s="136">
        <f>IF(ISNUMBER('実質公債費比率（分子）の構造'!N$53),'実質公債費比率（分子）の構造'!N$53,NA())</f>
        <v>745</v>
      </c>
      <c r="M50" s="136" t="e">
        <f>NA()</f>
        <v>#N/A</v>
      </c>
      <c r="N50" s="136" t="e">
        <f>NA()</f>
        <v>#N/A</v>
      </c>
      <c r="O50" s="136">
        <f>IF(ISNUMBER('実質公債費比率（分子）の構造'!O$53),'実質公債費比率（分子）の構造'!O$53,NA())</f>
        <v>666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13986</v>
      </c>
      <c r="E56" s="135"/>
      <c r="F56" s="135"/>
      <c r="G56" s="135">
        <f>'将来負担比率（分子）の構造'!J$51</f>
        <v>13607</v>
      </c>
      <c r="H56" s="135"/>
      <c r="I56" s="135"/>
      <c r="J56" s="135">
        <f>'将来負担比率（分子）の構造'!K$51</f>
        <v>13140</v>
      </c>
      <c r="K56" s="135"/>
      <c r="L56" s="135"/>
      <c r="M56" s="135">
        <f>'将来負担比率（分子）の構造'!L$51</f>
        <v>12843</v>
      </c>
      <c r="N56" s="135"/>
      <c r="O56" s="135"/>
      <c r="P56" s="135">
        <f>'将来負担比率（分子）の構造'!M$51</f>
        <v>12581</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1396</v>
      </c>
      <c r="E58" s="135"/>
      <c r="F58" s="135"/>
      <c r="G58" s="135">
        <f>'将来負担比率（分子）の構造'!J$49</f>
        <v>2396</v>
      </c>
      <c r="H58" s="135"/>
      <c r="I58" s="135"/>
      <c r="J58" s="135">
        <f>'将来負担比率（分子）の構造'!K$49</f>
        <v>2406</v>
      </c>
      <c r="K58" s="135"/>
      <c r="L58" s="135"/>
      <c r="M58" s="135">
        <f>'将来負担比率（分子）の構造'!L$49</f>
        <v>2843</v>
      </c>
      <c r="N58" s="135"/>
      <c r="O58" s="135"/>
      <c r="P58" s="135">
        <f>'将来負担比率（分子）の構造'!M$49</f>
        <v>2832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4</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1923</v>
      </c>
      <c r="C62" s="135"/>
      <c r="D62" s="135"/>
      <c r="E62" s="135">
        <f>'将来負担比率（分子）の構造'!J$45</f>
        <v>1999</v>
      </c>
      <c r="F62" s="135"/>
      <c r="G62" s="135"/>
      <c r="H62" s="135">
        <f>'将来負担比率（分子）の構造'!K$45</f>
        <v>1981</v>
      </c>
      <c r="I62" s="135"/>
      <c r="J62" s="135"/>
      <c r="K62" s="135">
        <f>'将来負担比率（分子）の構造'!L$45</f>
        <v>1889</v>
      </c>
      <c r="L62" s="135"/>
      <c r="M62" s="135"/>
      <c r="N62" s="135">
        <f>'将来負担比率（分子）の構造'!M$45</f>
        <v>1969</v>
      </c>
      <c r="O62" s="135"/>
      <c r="P62" s="135"/>
    </row>
    <row r="63" spans="1:16" x14ac:dyDescent="0.15">
      <c r="A63" s="135" t="s">
        <v>28</v>
      </c>
      <c r="B63" s="135">
        <f>'将来負担比率（分子）の構造'!I$44</f>
        <v>1386</v>
      </c>
      <c r="C63" s="135"/>
      <c r="D63" s="135"/>
      <c r="E63" s="135">
        <f>'将来負担比率（分子）の構造'!J$44</f>
        <v>1207</v>
      </c>
      <c r="F63" s="135"/>
      <c r="G63" s="135"/>
      <c r="H63" s="135">
        <f>'将来負担比率（分子）の構造'!K$44</f>
        <v>1044</v>
      </c>
      <c r="I63" s="135"/>
      <c r="J63" s="135"/>
      <c r="K63" s="135">
        <f>'将来負担比率（分子）の構造'!L$44</f>
        <v>973</v>
      </c>
      <c r="L63" s="135"/>
      <c r="M63" s="135"/>
      <c r="N63" s="135">
        <f>'将来負担比率（分子）の構造'!M$44</f>
        <v>882</v>
      </c>
      <c r="O63" s="135"/>
      <c r="P63" s="135"/>
    </row>
    <row r="64" spans="1:16" x14ac:dyDescent="0.15">
      <c r="A64" s="135" t="s">
        <v>27</v>
      </c>
      <c r="B64" s="135">
        <f>'将来負担比率（分子）の構造'!I$43</f>
        <v>5240</v>
      </c>
      <c r="C64" s="135"/>
      <c r="D64" s="135"/>
      <c r="E64" s="135">
        <f>'将来負担比率（分子）の構造'!J$43</f>
        <v>5485</v>
      </c>
      <c r="F64" s="135"/>
      <c r="G64" s="135"/>
      <c r="H64" s="135">
        <f>'将来負担比率（分子）の構造'!K$43</f>
        <v>5296</v>
      </c>
      <c r="I64" s="135"/>
      <c r="J64" s="135"/>
      <c r="K64" s="135">
        <f>'将来負担比率（分子）の構造'!L$43</f>
        <v>4969</v>
      </c>
      <c r="L64" s="135"/>
      <c r="M64" s="135"/>
      <c r="N64" s="135">
        <f>'将来負担比率（分子）の構造'!M$43</f>
        <v>4678</v>
      </c>
      <c r="O64" s="135"/>
      <c r="P64" s="135"/>
    </row>
    <row r="65" spans="1:16" x14ac:dyDescent="0.15">
      <c r="A65" s="135" t="s">
        <v>26</v>
      </c>
      <c r="B65" s="135">
        <f>'将来負担比率（分子）の構造'!I$42</f>
        <v>878</v>
      </c>
      <c r="C65" s="135"/>
      <c r="D65" s="135"/>
      <c r="E65" s="135">
        <f>'将来負担比率（分子）の構造'!J$42</f>
        <v>753</v>
      </c>
      <c r="F65" s="135"/>
      <c r="G65" s="135"/>
      <c r="H65" s="135">
        <f>'将来負担比率（分子）の構造'!K$42</f>
        <v>642</v>
      </c>
      <c r="I65" s="135"/>
      <c r="J65" s="135"/>
      <c r="K65" s="135">
        <f>'将来負担比率（分子）の構造'!L$42</f>
        <v>511</v>
      </c>
      <c r="L65" s="135"/>
      <c r="M65" s="135"/>
      <c r="N65" s="135">
        <f>'将来負担比率（分子）の構造'!M$42</f>
        <v>357</v>
      </c>
      <c r="O65" s="135"/>
      <c r="P65" s="135"/>
    </row>
    <row r="66" spans="1:16" x14ac:dyDescent="0.15">
      <c r="A66" s="135" t="s">
        <v>25</v>
      </c>
      <c r="B66" s="135">
        <f>'将来負担比率（分子）の構造'!I$41</f>
        <v>13692</v>
      </c>
      <c r="C66" s="135"/>
      <c r="D66" s="135"/>
      <c r="E66" s="135">
        <f>'将来負担比率（分子）の構造'!J$41</f>
        <v>13178</v>
      </c>
      <c r="F66" s="135"/>
      <c r="G66" s="135"/>
      <c r="H66" s="135">
        <f>'将来負担比率（分子）の構造'!K$41</f>
        <v>12251</v>
      </c>
      <c r="I66" s="135"/>
      <c r="J66" s="135"/>
      <c r="K66" s="135">
        <f>'将来負担比率（分子）の構造'!L$41</f>
        <v>11747</v>
      </c>
      <c r="L66" s="135"/>
      <c r="M66" s="135"/>
      <c r="N66" s="135">
        <f>'将来負担比率（分子）の構造'!M$41</f>
        <v>10901</v>
      </c>
      <c r="O66" s="135"/>
      <c r="P66" s="135"/>
    </row>
    <row r="67" spans="1:16" x14ac:dyDescent="0.15">
      <c r="A67" s="135" t="s">
        <v>63</v>
      </c>
      <c r="B67" s="135" t="e">
        <f>NA()</f>
        <v>#N/A</v>
      </c>
      <c r="C67" s="135">
        <f>IF(ISNUMBER('将来負担比率（分子）の構造'!I$52), IF('将来負担比率（分子）の構造'!I$52 &lt; 0, 0, '将来負担比率（分子）の構造'!I$52), NA())</f>
        <v>7740</v>
      </c>
      <c r="D67" s="135" t="e">
        <f>NA()</f>
        <v>#N/A</v>
      </c>
      <c r="E67" s="135" t="e">
        <f>NA()</f>
        <v>#N/A</v>
      </c>
      <c r="F67" s="135">
        <f>IF(ISNUMBER('将来負担比率（分子）の構造'!J$52), IF('将来負担比率（分子）の構造'!J$52 &lt; 0, 0, '将来負担比率（分子）の構造'!J$52), NA())</f>
        <v>6620</v>
      </c>
      <c r="G67" s="135" t="e">
        <f>NA()</f>
        <v>#N/A</v>
      </c>
      <c r="H67" s="135" t="e">
        <f>NA()</f>
        <v>#N/A</v>
      </c>
      <c r="I67" s="135">
        <f>IF(ISNUMBER('将来負担比率（分子）の構造'!K$52), IF('将来負担比率（分子）の構造'!K$52 &lt; 0, 0, '将来負担比率（分子）の構造'!K$52), NA())</f>
        <v>5667</v>
      </c>
      <c r="J67" s="135" t="e">
        <f>NA()</f>
        <v>#N/A</v>
      </c>
      <c r="K67" s="135" t="e">
        <f>NA()</f>
        <v>#N/A</v>
      </c>
      <c r="L67" s="135">
        <f>IF(ISNUMBER('将来負担比率（分子）の構造'!L$52), IF('将来負担比率（分子）の構造'!L$52 &lt; 0, 0, '将来負担比率（分子）の構造'!L$52), NA())</f>
        <v>4402</v>
      </c>
      <c r="M67" s="135" t="e">
        <f>NA()</f>
        <v>#N/A</v>
      </c>
      <c r="N67" s="135" t="e">
        <f>NA()</f>
        <v>#N/A</v>
      </c>
      <c r="O67" s="135">
        <f>IF(ISNUMBER('将来負担比率（分子）の構造'!M$52), IF('将来負担比率（分子）の構造'!M$52 &lt; 0, 0, '将来負担比率（分子）の構造'!M$52), NA())</f>
        <v>3373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2016-04-20T05:00:04Z</cp:lastPrinted>
  <dcterms:created xsi:type="dcterms:W3CDTF">2016-02-15T01:52:15Z</dcterms:created>
  <dcterms:modified xsi:type="dcterms:W3CDTF">2016-04-20T05:16:17Z</dcterms:modified>
  <cp:category/>
</cp:coreProperties>
</file>